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0" windowWidth="15450" windowHeight="9600" tabRatio="722" activeTab="3"/>
  </bookViews>
  <sheets>
    <sheet name="生産" sheetId="1" r:id="rId1"/>
    <sheet name="出荷" sheetId="2" r:id="rId2"/>
    <sheet name="販売" sheetId="3" r:id="rId3"/>
    <sheet name="在庫" sheetId="4" r:id="rId4"/>
    <sheet name="統計表" sheetId="5" r:id="rId5"/>
  </sheets>
  <externalReferences>
    <externalReference r:id="rId8"/>
  </externalReferences>
  <definedNames>
    <definedName name="グラフ">'[1]A'!$A$3:$I$9</definedName>
  </definedNames>
  <calcPr fullCalcOnLoad="1"/>
</workbook>
</file>

<file path=xl/sharedStrings.xml><?xml version="1.0" encoding="utf-8"?>
<sst xmlns="http://schemas.openxmlformats.org/spreadsheetml/2006/main" count="529" uniqueCount="153">
  <si>
    <t>出所：可塑剤工業会</t>
  </si>
  <si>
    <t>単位：Ｔｏｎ、％</t>
  </si>
  <si>
    <t>フタル酸系</t>
  </si>
  <si>
    <t>合      計</t>
  </si>
  <si>
    <t>前年比</t>
  </si>
  <si>
    <t>ＤＯＰ</t>
  </si>
  <si>
    <t>ＤＢＰ</t>
  </si>
  <si>
    <t>ＤＩＤＰ</t>
  </si>
  <si>
    <t>ＤＩＮＰ</t>
  </si>
  <si>
    <t>その他</t>
  </si>
  <si>
    <t>ｱｼﾞﾋﾟﾝ酸系</t>
  </si>
  <si>
    <t>　　　４月</t>
  </si>
  <si>
    <t>　２／４期</t>
  </si>
  <si>
    <t>　　　７月</t>
  </si>
  <si>
    <t>　３／４期</t>
  </si>
  <si>
    <t>　　１０月</t>
  </si>
  <si>
    <t>　４／４期</t>
  </si>
  <si>
    <t>　１／４期</t>
  </si>
  <si>
    <t>可塑剤　在庫表</t>
  </si>
  <si>
    <t>前年比</t>
  </si>
  <si>
    <t>　　　１０月</t>
  </si>
  <si>
    <t>　　　１１</t>
  </si>
  <si>
    <t>　　　１２</t>
  </si>
  <si>
    <t xml:space="preserve">   -</t>
  </si>
  <si>
    <t>　　　 ２</t>
  </si>
  <si>
    <t>　　 　３</t>
  </si>
  <si>
    <t>　　　 ４月</t>
  </si>
  <si>
    <t>　　　 ５</t>
  </si>
  <si>
    <t>　　 　６</t>
  </si>
  <si>
    <t>　　　８</t>
  </si>
  <si>
    <t>　　　９</t>
  </si>
  <si>
    <t>　　　 ３</t>
  </si>
  <si>
    <t>　　　５</t>
  </si>
  <si>
    <t>　　　６</t>
  </si>
  <si>
    <t>　　　 ４月</t>
  </si>
  <si>
    <t>　　 　５</t>
  </si>
  <si>
    <t>　　　 ６</t>
  </si>
  <si>
    <t>　　　 ７月</t>
  </si>
  <si>
    <t>　　 　８</t>
  </si>
  <si>
    <t>　　 　９</t>
  </si>
  <si>
    <t>　　　 ８</t>
  </si>
  <si>
    <t>　０４年度</t>
  </si>
  <si>
    <t>０５年</t>
  </si>
  <si>
    <t>　０５年度</t>
  </si>
  <si>
    <t>０６年</t>
  </si>
  <si>
    <t>　０６年度</t>
  </si>
  <si>
    <t xml:space="preserve"> </t>
  </si>
  <si>
    <t>０７年</t>
  </si>
  <si>
    <t>０８年１月</t>
  </si>
  <si>
    <t>　０７年度</t>
  </si>
  <si>
    <t>０８年上期</t>
  </si>
  <si>
    <t xml:space="preserve"> </t>
  </si>
  <si>
    <t>前年比</t>
  </si>
  <si>
    <t>０８年</t>
  </si>
  <si>
    <t>　　　 ２</t>
  </si>
  <si>
    <t>　　　 ９</t>
  </si>
  <si>
    <t>-</t>
  </si>
  <si>
    <t>０８年下期</t>
  </si>
  <si>
    <t>０９年１月</t>
  </si>
  <si>
    <t>　０４年会年</t>
  </si>
  <si>
    <t>　０５年</t>
  </si>
  <si>
    <t>　０６年</t>
  </si>
  <si>
    <t>　０７年</t>
  </si>
  <si>
    <t>　０８年</t>
  </si>
  <si>
    <t>　　 　３</t>
  </si>
  <si>
    <t>　　　 ６</t>
  </si>
  <si>
    <t>　　　 ２</t>
  </si>
  <si>
    <t>　０６年度</t>
  </si>
  <si>
    <t>　０８年度</t>
  </si>
  <si>
    <t>　　　２</t>
  </si>
  <si>
    <t>　　　３</t>
  </si>
  <si>
    <t>　　１１</t>
  </si>
  <si>
    <t>　　１２</t>
  </si>
  <si>
    <t>　　 　６</t>
  </si>
  <si>
    <t>単位：Ton、％</t>
  </si>
  <si>
    <t xml:space="preserve"> 品   目</t>
  </si>
  <si>
    <t>繰　越</t>
  </si>
  <si>
    <t>受　入</t>
  </si>
  <si>
    <t>輸　入</t>
  </si>
  <si>
    <t>生　産</t>
  </si>
  <si>
    <t>自家消費</t>
  </si>
  <si>
    <t>販　売</t>
  </si>
  <si>
    <t>国内計</t>
  </si>
  <si>
    <t>輸　出</t>
  </si>
  <si>
    <t>出荷合計</t>
  </si>
  <si>
    <t>払　出</t>
  </si>
  <si>
    <t>在　庫</t>
  </si>
  <si>
    <t>　ＤＯＰ</t>
  </si>
  <si>
    <t>　ＤＢＰ</t>
  </si>
  <si>
    <t>　ＤＩＤＰ</t>
  </si>
  <si>
    <t>　その他</t>
  </si>
  <si>
    <t>　合   計</t>
  </si>
  <si>
    <t>供　　　給</t>
  </si>
  <si>
    <t>　ＤＩＮＰ</t>
  </si>
  <si>
    <t xml:space="preserve"> </t>
  </si>
  <si>
    <t>出　　　荷</t>
  </si>
  <si>
    <t>可塑剤  生産実績</t>
  </si>
  <si>
    <t xml:space="preserve"> </t>
  </si>
  <si>
    <t>可塑剤　販売実績</t>
  </si>
  <si>
    <t>０９年上期</t>
  </si>
  <si>
    <t>０７年4月</t>
  </si>
  <si>
    <t xml:space="preserve">  ４／１９</t>
  </si>
  <si>
    <r>
      <t xml:space="preserve"> 　</t>
    </r>
    <r>
      <rPr>
        <sz val="14"/>
        <rFont val="ＭＳ Ｐゴシック"/>
        <family val="3"/>
      </rPr>
      <t>３／１９</t>
    </r>
  </si>
  <si>
    <r>
      <t>　</t>
    </r>
    <r>
      <rPr>
        <sz val="14"/>
        <rFont val="ＭＳ Ｐゴシック"/>
        <family val="3"/>
      </rPr>
      <t>２／１９</t>
    </r>
  </si>
  <si>
    <r>
      <t xml:space="preserve"> </t>
    </r>
    <r>
      <rPr>
        <sz val="14"/>
        <rFont val="ＭＳ Ｐゴシック"/>
        <family val="3"/>
      </rPr>
      <t xml:space="preserve"> １／１９</t>
    </r>
  </si>
  <si>
    <t>　　　 ９</t>
  </si>
  <si>
    <t>　　　９</t>
  </si>
  <si>
    <t>０４年暦年</t>
  </si>
  <si>
    <t>　０７年</t>
  </si>
  <si>
    <r>
      <t>可塑剤出荷実績</t>
    </r>
    <r>
      <rPr>
        <sz val="18"/>
        <color indexed="30"/>
        <rFont val="AR P丸ゴシック体E"/>
        <family val="3"/>
      </rPr>
      <t>（自消＋国内販売）</t>
    </r>
  </si>
  <si>
    <t>　　　　　　　　　　　　　　　　　　２００９年１０月より花王㈱が減となる。</t>
  </si>
  <si>
    <t>２００９年１０月より花王㈱が減となる。</t>
  </si>
  <si>
    <t>０９年下期</t>
  </si>
  <si>
    <t>０９年下期</t>
  </si>
  <si>
    <t>０９年</t>
  </si>
  <si>
    <t>１０年１月</t>
  </si>
  <si>
    <t>　０９年</t>
  </si>
  <si>
    <t>　０９年度</t>
  </si>
  <si>
    <t>　　　３</t>
  </si>
  <si>
    <t>「可塑剤」生産・出荷・在庫統計表</t>
  </si>
  <si>
    <t>１０年上期</t>
  </si>
  <si>
    <t>　　　６</t>
  </si>
  <si>
    <t>　　　１１</t>
  </si>
  <si>
    <t>１０年下期</t>
  </si>
  <si>
    <t>１０年</t>
  </si>
  <si>
    <t>*その他フタレートにはイソフタル酸、テレフタル酸系等含む。（2010年12月度より）</t>
  </si>
  <si>
    <t>１１年１月</t>
  </si>
  <si>
    <t>　　　２</t>
  </si>
  <si>
    <t>　　　 ３</t>
  </si>
  <si>
    <t>１０下期</t>
  </si>
  <si>
    <t>　　　 ６</t>
  </si>
  <si>
    <t>１１年上期</t>
  </si>
  <si>
    <t>　　 　９</t>
  </si>
  <si>
    <t>１１年下期</t>
  </si>
  <si>
    <t>１１年</t>
  </si>
  <si>
    <t>１１年下期</t>
  </si>
  <si>
    <t xml:space="preserve">  ５／１９</t>
  </si>
  <si>
    <t>１２年１月</t>
  </si>
  <si>
    <t xml:space="preserve">    -</t>
  </si>
  <si>
    <t>　１０年</t>
  </si>
  <si>
    <t>　１０年度</t>
  </si>
  <si>
    <t>１２年上期</t>
  </si>
  <si>
    <t>　１１年</t>
  </si>
  <si>
    <t>　１１年度</t>
  </si>
  <si>
    <t xml:space="preserve">  １１年</t>
  </si>
  <si>
    <t xml:space="preserve">  ０４年暦年</t>
  </si>
  <si>
    <t xml:space="preserve">  ０５年</t>
  </si>
  <si>
    <t xml:space="preserve">  ０６年</t>
  </si>
  <si>
    <t xml:space="preserve">  ０７年</t>
  </si>
  <si>
    <t xml:space="preserve">  ０８年</t>
  </si>
  <si>
    <t xml:space="preserve">  ０９年</t>
  </si>
  <si>
    <t xml:space="preserve">  １０年</t>
  </si>
  <si>
    <t>平成２４年 ６月度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</si>
</sst>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.0_);[Red]\(0.0\)"/>
  </numFmts>
  <fonts count="64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明朝"/>
      <family val="1"/>
    </font>
    <font>
      <sz val="16"/>
      <name val="ＭＳ Ｐゴシック"/>
      <family val="3"/>
    </font>
    <font>
      <sz val="6"/>
      <name val="ＭＳ Ｐゴシック"/>
      <family val="3"/>
    </font>
    <font>
      <sz val="14"/>
      <name val="AR P丸ゴシック体E"/>
      <family val="3"/>
    </font>
    <font>
      <sz val="18"/>
      <color indexed="30"/>
      <name val="AR P丸ゴシック体E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30"/>
      <name val="AR P丸ゴシック体E"/>
      <family val="3"/>
    </font>
    <font>
      <sz val="12"/>
      <color indexed="30"/>
      <name val="AR P丸ゴシック体E"/>
      <family val="3"/>
    </font>
    <font>
      <sz val="12"/>
      <color indexed="30"/>
      <name val="ＭＳ Ｐゴシック"/>
      <family val="3"/>
    </font>
    <font>
      <sz val="14"/>
      <color indexed="30"/>
      <name val="AR P丸ゴシック体E"/>
      <family val="3"/>
    </font>
    <font>
      <sz val="14"/>
      <color indexed="30"/>
      <name val="ＭＳ Ｐゴシック"/>
      <family val="3"/>
    </font>
    <font>
      <sz val="11"/>
      <color indexed="10"/>
      <name val="ＭＳ 明朝"/>
      <family val="1"/>
    </font>
    <font>
      <sz val="12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rgb="FF0070C0"/>
      <name val="AR P丸ゴシック体E"/>
      <family val="3"/>
    </font>
    <font>
      <sz val="12"/>
      <color rgb="FF0070C0"/>
      <name val="AR P丸ゴシック体E"/>
      <family val="3"/>
    </font>
    <font>
      <sz val="12"/>
      <color rgb="FF0070C0"/>
      <name val="ＭＳ Ｐゴシック"/>
      <family val="3"/>
    </font>
    <font>
      <sz val="14"/>
      <color rgb="FF0070C0"/>
      <name val="AR P丸ゴシック体E"/>
      <family val="3"/>
    </font>
    <font>
      <sz val="14"/>
      <color rgb="FF0070C0"/>
      <name val="ＭＳ Ｐゴシック"/>
      <family val="3"/>
    </font>
    <font>
      <sz val="18"/>
      <color rgb="FF0070C0"/>
      <name val="AR P丸ゴシック体E"/>
      <family val="3"/>
    </font>
    <font>
      <sz val="11"/>
      <color rgb="FFFF0000"/>
      <name val="ＭＳ 明朝"/>
      <family val="1"/>
    </font>
    <font>
      <sz val="12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theme="1"/>
      </left>
      <right>
        <color indexed="63"/>
      </right>
      <top style="medium">
        <color theme="1"/>
      </top>
      <bottom>
        <color indexed="63"/>
      </bottom>
    </border>
    <border>
      <left style="thin">
        <color theme="1"/>
      </left>
      <right style="thin">
        <color indexed="8"/>
      </right>
      <top style="medium">
        <color theme="1"/>
      </top>
      <bottom>
        <color indexed="63"/>
      </bottom>
    </border>
    <border>
      <left style="medium">
        <color theme="1"/>
      </left>
      <right>
        <color indexed="63"/>
      </right>
      <top>
        <color indexed="63"/>
      </top>
      <bottom>
        <color indexed="63"/>
      </bottom>
    </border>
    <border>
      <left style="thin">
        <color theme="1"/>
      </left>
      <right style="thin">
        <color indexed="8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theme="1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 style="thin">
        <color theme="1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theme="1"/>
      </left>
      <right>
        <color indexed="63"/>
      </right>
      <top>
        <color indexed="63"/>
      </top>
      <bottom style="thin">
        <color indexed="8"/>
      </bottom>
    </border>
    <border>
      <left style="thin">
        <color theme="1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theme="1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theme="1"/>
      </bottom>
    </border>
    <border>
      <left style="thin">
        <color indexed="8"/>
      </left>
      <right style="medium">
        <color indexed="8"/>
      </right>
      <top/>
      <bottom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/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theme="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theme="1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theme="1"/>
      </bottom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</border>
    <border>
      <left style="medium">
        <color theme="1"/>
      </left>
      <right style="thin">
        <color theme="1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theme="1"/>
      </bottom>
    </border>
    <border>
      <left>
        <color indexed="63"/>
      </left>
      <right>
        <color indexed="63"/>
      </right>
      <top style="medium">
        <color indexed="8"/>
      </top>
      <bottom style="medium">
        <color theme="1"/>
      </bottom>
    </border>
    <border>
      <left style="thin">
        <color theme="1"/>
      </left>
      <right style="thin">
        <color theme="1"/>
      </right>
      <top style="medium">
        <color theme="1"/>
      </top>
      <bottom style="medium">
        <color theme="1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theme="1"/>
      </bottom>
    </border>
    <border>
      <left style="medium">
        <color indexed="8"/>
      </left>
      <right>
        <color indexed="63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indexed="8"/>
      </right>
      <top>
        <color indexed="63"/>
      </top>
      <bottom style="thin">
        <color theme="1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theme="1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theme="1"/>
      </bottom>
    </border>
    <border>
      <left style="medium">
        <color theme="1"/>
      </left>
      <right>
        <color indexed="63"/>
      </right>
      <top style="thin">
        <color indexed="8"/>
      </top>
      <bottom style="medium">
        <color theme="1"/>
      </bottom>
    </border>
    <border>
      <left style="thin">
        <color indexed="8"/>
      </left>
      <right>
        <color indexed="63"/>
      </right>
      <top>
        <color indexed="63"/>
      </top>
      <bottom style="thin">
        <color theme="1"/>
      </bottom>
    </border>
    <border>
      <left style="medium">
        <color theme="1"/>
      </left>
      <right>
        <color indexed="63"/>
      </right>
      <top>
        <color indexed="63"/>
      </top>
      <bottom style="thin">
        <color theme="1"/>
      </bottom>
    </border>
    <border>
      <left style="medium">
        <color theme="1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theme="1"/>
      </bottom>
    </border>
    <border>
      <left style="medium">
        <color theme="1"/>
      </left>
      <right>
        <color indexed="63"/>
      </right>
      <top>
        <color indexed="63"/>
      </top>
      <bottom style="medium">
        <color indexed="8"/>
      </bottom>
    </border>
    <border>
      <left style="thin">
        <color theme="1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theme="1"/>
      </bottom>
    </border>
    <border>
      <left style="thin">
        <color indexed="8"/>
      </left>
      <right style="thin">
        <color indexed="8"/>
      </right>
      <top style="thin">
        <color theme="1"/>
      </top>
      <bottom style="thin">
        <color theme="1"/>
      </bottom>
    </border>
    <border>
      <left style="thin">
        <color indexed="8"/>
      </left>
      <right>
        <color indexed="63"/>
      </right>
      <top style="thin">
        <color theme="1"/>
      </top>
      <bottom style="thin">
        <color theme="1"/>
      </bottom>
    </border>
    <border>
      <left style="thin">
        <color indexed="8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indexed="8"/>
      </right>
      <top style="thin">
        <color theme="1"/>
      </top>
      <bottom style="thin">
        <color theme="1"/>
      </bottom>
    </border>
    <border>
      <left style="medium">
        <color indexed="8"/>
      </left>
      <right style="thin">
        <color indexed="8"/>
      </right>
      <top style="thin">
        <color theme="1"/>
      </top>
      <bottom style="thin">
        <color theme="1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theme="1"/>
      </bottom>
    </border>
    <border>
      <left style="thin">
        <color indexed="8"/>
      </left>
      <right style="thin">
        <color theme="1"/>
      </right>
      <top>
        <color indexed="63"/>
      </top>
      <bottom style="thin">
        <color theme="1"/>
      </bottom>
    </border>
    <border>
      <left style="medium">
        <color indexed="8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indexed="8"/>
      </left>
      <right style="medium">
        <color indexed="8"/>
      </right>
      <top style="thin">
        <color theme="1"/>
      </top>
      <bottom style="thin">
        <color theme="1"/>
      </bottom>
    </border>
    <border>
      <left style="medium">
        <color indexed="8"/>
      </left>
      <right>
        <color indexed="63"/>
      </right>
      <top style="thin">
        <color theme="1"/>
      </top>
      <bottom style="thin">
        <color theme="1"/>
      </bottom>
    </border>
    <border>
      <left style="thin">
        <color indexed="8"/>
      </left>
      <right style="thin">
        <color indexed="8"/>
      </right>
      <top style="thin">
        <color theme="1"/>
      </top>
      <bottom style="medium">
        <color theme="1"/>
      </bottom>
    </border>
    <border>
      <left style="thin">
        <color indexed="8"/>
      </left>
      <right>
        <color indexed="63"/>
      </right>
      <top style="thin">
        <color theme="1"/>
      </top>
      <bottom style="medium">
        <color theme="1"/>
      </bottom>
    </border>
    <border>
      <left style="medium">
        <color theme="1"/>
      </left>
      <right>
        <color indexed="63"/>
      </right>
      <top style="thin">
        <color theme="1"/>
      </top>
      <bottom style="medium">
        <color theme="1"/>
      </bottom>
    </border>
    <border>
      <left style="thin">
        <color indexed="8"/>
      </left>
      <right style="thin">
        <color theme="1"/>
      </right>
      <top style="thin">
        <color theme="1"/>
      </top>
      <bottom style="medium">
        <color theme="1"/>
      </bottom>
    </border>
    <border>
      <left style="thin">
        <color theme="1"/>
      </left>
      <right style="thin">
        <color indexed="8"/>
      </right>
      <top>
        <color indexed="63"/>
      </top>
      <bottom style="medium">
        <color theme="1"/>
      </bottom>
    </border>
    <border>
      <left style="thin">
        <color theme="1"/>
      </left>
      <right style="thin">
        <color theme="1"/>
      </right>
      <top>
        <color indexed="63"/>
      </top>
      <bottom style="medium">
        <color theme="1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theme="1"/>
      </bottom>
    </border>
    <border>
      <left style="medium">
        <color indexed="8"/>
      </left>
      <right>
        <color indexed="63"/>
      </right>
      <top>
        <color indexed="63"/>
      </top>
      <bottom style="medium">
        <color theme="1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theme="1"/>
      </bottom>
    </border>
    <border>
      <left style="thin">
        <color theme="1"/>
      </left>
      <right style="thin">
        <color indexed="8"/>
      </right>
      <top style="thin">
        <color theme="1"/>
      </top>
      <bottom style="medium">
        <color theme="1"/>
      </bottom>
    </border>
    <border>
      <left style="medium">
        <color indexed="8"/>
      </left>
      <right style="thin">
        <color indexed="8"/>
      </right>
      <top style="thin">
        <color theme="1"/>
      </top>
      <bottom style="medium">
        <color theme="1"/>
      </bottom>
    </border>
    <border>
      <left style="thin">
        <color theme="1"/>
      </left>
      <right style="thin">
        <color theme="1"/>
      </right>
      <top style="medium">
        <color theme="1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indexed="8"/>
      </bottom>
    </border>
    <border>
      <left style="thin">
        <color theme="1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theme="1"/>
      </bottom>
    </border>
    <border>
      <left style="thin">
        <color theme="1"/>
      </left>
      <right style="thin">
        <color indexed="8"/>
      </right>
      <top style="thin">
        <color indexed="8"/>
      </top>
      <bottom style="medium">
        <color theme="1"/>
      </bottom>
    </border>
    <border>
      <left style="medium">
        <color indexed="8"/>
      </left>
      <right style="thin">
        <color indexed="8"/>
      </right>
      <top style="thin">
        <color theme="1"/>
      </top>
      <bottom style="thin">
        <color indexed="8"/>
      </bottom>
    </border>
    <border>
      <left style="medium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theme="1"/>
      </left>
      <right style="thin">
        <color indexed="8"/>
      </right>
      <top>
        <color indexed="63"/>
      </top>
      <bottom style="medium">
        <color theme="1"/>
      </bottom>
    </border>
    <border>
      <left style="thin">
        <color indexed="8"/>
      </left>
      <right style="medium">
        <color theme="1"/>
      </right>
      <top>
        <color indexed="63"/>
      </top>
      <bottom style="medium">
        <color theme="1"/>
      </bottom>
    </border>
    <border>
      <left>
        <color indexed="63"/>
      </left>
      <right style="thin">
        <color indexed="8"/>
      </right>
      <top>
        <color indexed="63"/>
      </top>
      <bottom style="medium">
        <color theme="1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indexed="8"/>
      </right>
      <top style="thin"/>
      <bottom style="thin">
        <color theme="1"/>
      </bottom>
    </border>
    <border>
      <left style="thin">
        <color indexed="8"/>
      </left>
      <right style="thin">
        <color theme="1"/>
      </right>
      <top style="thin">
        <color indexed="8"/>
      </top>
      <bottom>
        <color indexed="63"/>
      </bottom>
    </border>
    <border>
      <left style="thin">
        <color theme="1"/>
      </left>
      <right style="medium">
        <color theme="1"/>
      </right>
      <top style="thin">
        <color theme="1"/>
      </top>
      <bottom/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/>
      </left>
      <right>
        <color indexed="63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indexed="8"/>
      </right>
      <top style="thin">
        <color theme="1"/>
      </top>
      <bottom>
        <color indexed="63"/>
      </bottom>
    </border>
    <border>
      <left style="thin">
        <color indexed="8"/>
      </left>
      <right style="medium">
        <color theme="1"/>
      </right>
      <top/>
      <bottom/>
    </border>
    <border>
      <left style="thin">
        <color indexed="8"/>
      </left>
      <right style="thin">
        <color indexed="8"/>
      </right>
      <top style="medium">
        <color theme="1"/>
      </top>
      <bottom>
        <color indexed="63"/>
      </bottom>
    </border>
    <border>
      <left style="thin">
        <color indexed="8"/>
      </left>
      <right/>
      <top style="medium">
        <color theme="1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theme="1"/>
      </top>
      <bottom>
        <color indexed="63"/>
      </bottom>
    </border>
    <border>
      <left style="thin">
        <color theme="1"/>
      </left>
      <right/>
      <top style="medium">
        <color theme="1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theme="1"/>
      </bottom>
    </border>
    <border>
      <left style="thin">
        <color indexed="8"/>
      </left>
      <right style="medium">
        <color indexed="8"/>
      </right>
      <top style="thin"/>
      <bottom style="thin">
        <color theme="1"/>
      </bottom>
    </border>
    <border>
      <left style="medium">
        <color indexed="8"/>
      </left>
      <right>
        <color indexed="63"/>
      </right>
      <top style="thin"/>
      <bottom style="thin">
        <color theme="1"/>
      </bottom>
    </border>
    <border>
      <left style="medium">
        <color indexed="8"/>
      </left>
      <right style="thin">
        <color indexed="8"/>
      </right>
      <top style="thin"/>
      <bottom style="thin">
        <color theme="1"/>
      </bottom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medium">
        <color theme="1"/>
      </left>
      <right>
        <color indexed="63"/>
      </right>
      <top>
        <color indexed="63"/>
      </top>
      <bottom style="thin"/>
    </border>
    <border>
      <left style="thin">
        <color theme="1"/>
      </left>
      <right style="thin">
        <color indexed="8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thin">
        <color theme="1"/>
      </left>
      <right style="thin">
        <color indexed="8"/>
      </right>
      <top style="thin">
        <color indexed="8"/>
      </top>
      <bottom style="thin">
        <color theme="1"/>
      </bottom>
    </border>
    <border>
      <left style="medium">
        <color theme="1"/>
      </left>
      <right>
        <color indexed="63"/>
      </right>
      <top style="thin">
        <color indexed="8"/>
      </top>
      <bottom style="thin">
        <color theme="1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 style="medium">
        <color theme="1"/>
      </top>
      <bottom style="medium">
        <color theme="1"/>
      </bottom>
    </border>
    <border>
      <left style="thin">
        <color theme="1"/>
      </left>
      <right style="thin">
        <color theme="1"/>
      </right>
      <top>
        <color indexed="63"/>
      </top>
      <bottom>
        <color indexed="63"/>
      </bottom>
    </border>
    <border>
      <left style="thin">
        <color indexed="8"/>
      </left>
      <right style="thin">
        <color theme="1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4" fillId="31" borderId="4" applyNumberFormat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2" fillId="0" borderId="0">
      <alignment/>
      <protection/>
    </xf>
    <xf numFmtId="0" fontId="55" fillId="32" borderId="0" applyNumberFormat="0" applyBorder="0" applyAlignment="0" applyProtection="0"/>
  </cellStyleXfs>
  <cellXfs count="67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left"/>
    </xf>
    <xf numFmtId="0" fontId="5" fillId="0" borderId="15" xfId="0" applyFont="1" applyBorder="1" applyAlignment="1">
      <alignment/>
    </xf>
    <xf numFmtId="0" fontId="4" fillId="0" borderId="16" xfId="0" applyFont="1" applyBorder="1" applyAlignment="1">
      <alignment/>
    </xf>
    <xf numFmtId="37" fontId="4" fillId="0" borderId="13" xfId="0" applyNumberFormat="1" applyFont="1" applyBorder="1" applyAlignment="1" applyProtection="1">
      <alignment horizontal="right"/>
      <protection/>
    </xf>
    <xf numFmtId="37" fontId="4" fillId="0" borderId="13" xfId="0" applyNumberFormat="1" applyFont="1" applyBorder="1" applyAlignment="1" applyProtection="1">
      <alignment/>
      <protection/>
    </xf>
    <xf numFmtId="37" fontId="4" fillId="0" borderId="17" xfId="0" applyNumberFormat="1" applyFont="1" applyBorder="1" applyAlignment="1" applyProtection="1">
      <alignment horizontal="right"/>
      <protection/>
    </xf>
    <xf numFmtId="0" fontId="4" fillId="0" borderId="18" xfId="0" applyFont="1" applyBorder="1" applyAlignment="1">
      <alignment/>
    </xf>
    <xf numFmtId="0" fontId="4" fillId="0" borderId="13" xfId="0" applyFont="1" applyBorder="1" applyAlignment="1">
      <alignment horizontal="right"/>
    </xf>
    <xf numFmtId="0" fontId="4" fillId="0" borderId="18" xfId="0" applyFont="1" applyBorder="1" applyAlignment="1" quotePrefix="1">
      <alignment/>
    </xf>
    <xf numFmtId="37" fontId="4" fillId="0" borderId="18" xfId="0" applyNumberFormat="1" applyFont="1" applyBorder="1" applyAlignment="1" applyProtection="1">
      <alignment horizontal="right"/>
      <protection/>
    </xf>
    <xf numFmtId="0" fontId="4" fillId="0" borderId="19" xfId="0" applyFont="1" applyBorder="1" applyAlignment="1">
      <alignment/>
    </xf>
    <xf numFmtId="37" fontId="4" fillId="0" borderId="20" xfId="0" applyNumberFormat="1" applyFont="1" applyBorder="1" applyAlignment="1" applyProtection="1">
      <alignment/>
      <protection/>
    </xf>
    <xf numFmtId="0" fontId="4" fillId="0" borderId="21" xfId="0" applyFont="1" applyBorder="1" applyAlignment="1">
      <alignment/>
    </xf>
    <xf numFmtId="0" fontId="4" fillId="0" borderId="20" xfId="0" applyFont="1" applyBorder="1" applyAlignment="1">
      <alignment/>
    </xf>
    <xf numFmtId="37" fontId="4" fillId="0" borderId="16" xfId="0" applyNumberFormat="1" applyFont="1" applyBorder="1" applyAlignment="1" applyProtection="1">
      <alignment/>
      <protection/>
    </xf>
    <xf numFmtId="37" fontId="4" fillId="0" borderId="22" xfId="0" applyNumberFormat="1" applyFont="1" applyBorder="1" applyAlignment="1" applyProtection="1">
      <alignment/>
      <protection/>
    </xf>
    <xf numFmtId="0" fontId="4" fillId="0" borderId="23" xfId="0" applyFont="1" applyBorder="1" applyAlignment="1">
      <alignment/>
    </xf>
    <xf numFmtId="37" fontId="4" fillId="0" borderId="23" xfId="0" applyNumberFormat="1" applyFont="1" applyBorder="1" applyAlignment="1" applyProtection="1">
      <alignment/>
      <protection/>
    </xf>
    <xf numFmtId="37" fontId="4" fillId="0" borderId="24" xfId="0" applyNumberFormat="1" applyFont="1" applyBorder="1" applyAlignment="1" applyProtection="1">
      <alignment/>
      <protection/>
    </xf>
    <xf numFmtId="0" fontId="4" fillId="0" borderId="23" xfId="0" applyFont="1" applyBorder="1" applyAlignment="1" quotePrefix="1">
      <alignment/>
    </xf>
    <xf numFmtId="37" fontId="4" fillId="0" borderId="18" xfId="0" applyNumberFormat="1" applyFont="1" applyBorder="1" applyAlignment="1" applyProtection="1">
      <alignment/>
      <protection/>
    </xf>
    <xf numFmtId="37" fontId="4" fillId="0" borderId="17" xfId="0" applyNumberFormat="1" applyFont="1" applyBorder="1" applyAlignment="1" applyProtection="1">
      <alignment/>
      <protection/>
    </xf>
    <xf numFmtId="0" fontId="4" fillId="0" borderId="11" xfId="0" applyFont="1" applyBorder="1" applyAlignment="1">
      <alignment horizontal="left"/>
    </xf>
    <xf numFmtId="0" fontId="4" fillId="0" borderId="25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4" fillId="0" borderId="27" xfId="0" applyFont="1" applyBorder="1" applyAlignment="1">
      <alignment horizontal="center"/>
    </xf>
    <xf numFmtId="0" fontId="5" fillId="0" borderId="28" xfId="0" applyFont="1" applyBorder="1" applyAlignment="1">
      <alignment/>
    </xf>
    <xf numFmtId="37" fontId="4" fillId="0" borderId="21" xfId="0" applyNumberFormat="1" applyFont="1" applyBorder="1" applyAlignment="1" applyProtection="1">
      <alignment/>
      <protection/>
    </xf>
    <xf numFmtId="37" fontId="4" fillId="0" borderId="29" xfId="0" applyNumberFormat="1" applyFont="1" applyBorder="1" applyAlignment="1" applyProtection="1">
      <alignment/>
      <protection/>
    </xf>
    <xf numFmtId="0" fontId="4" fillId="0" borderId="30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4" fillId="0" borderId="18" xfId="0" applyFont="1" applyBorder="1" applyAlignment="1" quotePrefix="1">
      <alignment horizontal="left"/>
    </xf>
    <xf numFmtId="0" fontId="4" fillId="0" borderId="20" xfId="0" applyFont="1" applyBorder="1" applyAlignment="1">
      <alignment horizontal="left"/>
    </xf>
    <xf numFmtId="37" fontId="4" fillId="0" borderId="20" xfId="0" applyNumberFormat="1" applyFont="1" applyBorder="1" applyAlignment="1" applyProtection="1">
      <alignment horizontal="left"/>
      <protection/>
    </xf>
    <xf numFmtId="37" fontId="4" fillId="0" borderId="0" xfId="0" applyNumberFormat="1" applyFont="1" applyAlignment="1">
      <alignment/>
    </xf>
    <xf numFmtId="0" fontId="4" fillId="0" borderId="20" xfId="0" applyFont="1" applyBorder="1" applyAlignment="1" quotePrefix="1">
      <alignment/>
    </xf>
    <xf numFmtId="0" fontId="4" fillId="0" borderId="16" xfId="0" applyFont="1" applyBorder="1" applyAlignment="1" quotePrefix="1">
      <alignment/>
    </xf>
    <xf numFmtId="0" fontId="4" fillId="0" borderId="31" xfId="0" applyFont="1" applyBorder="1" applyAlignment="1">
      <alignment horizontal="center"/>
    </xf>
    <xf numFmtId="0" fontId="5" fillId="0" borderId="30" xfId="0" applyFont="1" applyBorder="1" applyAlignment="1">
      <alignment/>
    </xf>
    <xf numFmtId="0" fontId="4" fillId="0" borderId="32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/>
    </xf>
    <xf numFmtId="0" fontId="4" fillId="0" borderId="22" xfId="0" applyFont="1" applyBorder="1" applyAlignment="1">
      <alignment horizontal="center"/>
    </xf>
    <xf numFmtId="38" fontId="4" fillId="0" borderId="23" xfId="49" applyFont="1" applyBorder="1" applyAlignment="1" applyProtection="1">
      <alignment/>
      <protection/>
    </xf>
    <xf numFmtId="38" fontId="4" fillId="0" borderId="24" xfId="49" applyFont="1" applyBorder="1" applyAlignment="1" applyProtection="1">
      <alignment/>
      <protection/>
    </xf>
    <xf numFmtId="0" fontId="4" fillId="0" borderId="34" xfId="0" applyFont="1" applyBorder="1" applyAlignment="1">
      <alignment/>
    </xf>
    <xf numFmtId="0" fontId="4" fillId="0" borderId="23" xfId="0" applyFont="1" applyFill="1" applyBorder="1" applyAlignment="1">
      <alignment/>
    </xf>
    <xf numFmtId="37" fontId="4" fillId="0" borderId="23" xfId="0" applyNumberFormat="1" applyFont="1" applyFill="1" applyBorder="1" applyAlignment="1" applyProtection="1">
      <alignment/>
      <protection/>
    </xf>
    <xf numFmtId="0" fontId="4" fillId="0" borderId="0" xfId="0" applyFont="1" applyBorder="1" applyAlignment="1">
      <alignment/>
    </xf>
    <xf numFmtId="0" fontId="4" fillId="0" borderId="35" xfId="0" applyFont="1" applyBorder="1" applyAlignment="1">
      <alignment horizontal="center"/>
    </xf>
    <xf numFmtId="0" fontId="0" fillId="0" borderId="10" xfId="0" applyBorder="1" applyAlignment="1">
      <alignment/>
    </xf>
    <xf numFmtId="0" fontId="5" fillId="0" borderId="16" xfId="0" applyFont="1" applyBorder="1" applyAlignment="1">
      <alignment/>
    </xf>
    <xf numFmtId="0" fontId="4" fillId="0" borderId="36" xfId="0" applyFont="1" applyBorder="1" applyAlignment="1" quotePrefix="1">
      <alignment horizontal="center"/>
    </xf>
    <xf numFmtId="0" fontId="4" fillId="0" borderId="36" xfId="0" applyFont="1" applyFill="1" applyBorder="1" applyAlignment="1" quotePrefix="1">
      <alignment horizontal="center"/>
    </xf>
    <xf numFmtId="37" fontId="4" fillId="0" borderId="18" xfId="0" applyNumberFormat="1" applyFont="1" applyFill="1" applyBorder="1" applyAlignment="1" applyProtection="1">
      <alignment horizontal="right"/>
      <protection/>
    </xf>
    <xf numFmtId="0" fontId="4" fillId="0" borderId="13" xfId="0" applyFont="1" applyFill="1" applyBorder="1" applyAlignment="1">
      <alignment horizontal="right"/>
    </xf>
    <xf numFmtId="37" fontId="4" fillId="0" borderId="17" xfId="0" applyNumberFormat="1" applyFont="1" applyFill="1" applyBorder="1" applyAlignment="1" applyProtection="1">
      <alignment horizontal="right"/>
      <protection/>
    </xf>
    <xf numFmtId="37" fontId="4" fillId="0" borderId="13" xfId="0" applyNumberFormat="1" applyFont="1" applyFill="1" applyBorder="1" applyAlignment="1" applyProtection="1">
      <alignment horizontal="right"/>
      <protection/>
    </xf>
    <xf numFmtId="0" fontId="4" fillId="0" borderId="37" xfId="0" applyFont="1" applyFill="1" applyBorder="1" applyAlignment="1" quotePrefix="1">
      <alignment/>
    </xf>
    <xf numFmtId="37" fontId="4" fillId="0" borderId="38" xfId="0" applyNumberFormat="1" applyFont="1" applyFill="1" applyBorder="1" applyAlignment="1" applyProtection="1">
      <alignment horizontal="right"/>
      <protection/>
    </xf>
    <xf numFmtId="0" fontId="4" fillId="0" borderId="39" xfId="0" applyFont="1" applyFill="1" applyBorder="1" applyAlignment="1">
      <alignment horizontal="right"/>
    </xf>
    <xf numFmtId="37" fontId="4" fillId="0" borderId="40" xfId="0" applyNumberFormat="1" applyFont="1" applyFill="1" applyBorder="1" applyAlignment="1" applyProtection="1">
      <alignment horizontal="right"/>
      <protection/>
    </xf>
    <xf numFmtId="37" fontId="4" fillId="0" borderId="39" xfId="0" applyNumberFormat="1" applyFont="1" applyFill="1" applyBorder="1" applyAlignment="1" applyProtection="1">
      <alignment horizontal="right"/>
      <protection/>
    </xf>
    <xf numFmtId="0" fontId="4" fillId="0" borderId="23" xfId="0" applyFont="1" applyFill="1" applyBorder="1" applyAlignment="1" quotePrefix="1">
      <alignment/>
    </xf>
    <xf numFmtId="38" fontId="4" fillId="0" borderId="23" xfId="0" applyNumberFormat="1" applyFont="1" applyFill="1" applyBorder="1" applyAlignment="1">
      <alignment/>
    </xf>
    <xf numFmtId="38" fontId="4" fillId="0" borderId="24" xfId="0" applyNumberFormat="1" applyFont="1" applyFill="1" applyBorder="1" applyAlignment="1">
      <alignment/>
    </xf>
    <xf numFmtId="38" fontId="4" fillId="0" borderId="23" xfId="49" applyFont="1" applyFill="1" applyBorder="1" applyAlignment="1">
      <alignment/>
    </xf>
    <xf numFmtId="0" fontId="4" fillId="0" borderId="23" xfId="0" applyFont="1" applyFill="1" applyBorder="1" applyAlignment="1">
      <alignment horizontal="right"/>
    </xf>
    <xf numFmtId="0" fontId="4" fillId="0" borderId="16" xfId="0" applyFont="1" applyFill="1" applyBorder="1" applyAlignment="1">
      <alignment/>
    </xf>
    <xf numFmtId="38" fontId="4" fillId="0" borderId="10" xfId="0" applyNumberFormat="1" applyFont="1" applyFill="1" applyBorder="1" applyAlignment="1">
      <alignment/>
    </xf>
    <xf numFmtId="180" fontId="4" fillId="0" borderId="14" xfId="0" applyNumberFormat="1" applyFont="1" applyFill="1" applyBorder="1" applyAlignment="1">
      <alignment/>
    </xf>
    <xf numFmtId="38" fontId="4" fillId="0" borderId="41" xfId="0" applyNumberFormat="1" applyFont="1" applyFill="1" applyBorder="1" applyAlignment="1">
      <alignment/>
    </xf>
    <xf numFmtId="180" fontId="4" fillId="0" borderId="42" xfId="0" applyNumberFormat="1" applyFont="1" applyFill="1" applyBorder="1" applyAlignment="1">
      <alignment/>
    </xf>
    <xf numFmtId="180" fontId="4" fillId="0" borderId="23" xfId="0" applyNumberFormat="1" applyFont="1" applyFill="1" applyBorder="1" applyAlignment="1">
      <alignment/>
    </xf>
    <xf numFmtId="38" fontId="4" fillId="0" borderId="43" xfId="0" applyNumberFormat="1" applyFont="1" applyFill="1" applyBorder="1" applyAlignment="1">
      <alignment/>
    </xf>
    <xf numFmtId="180" fontId="4" fillId="0" borderId="44" xfId="0" applyNumberFormat="1" applyFont="1" applyFill="1" applyBorder="1" applyAlignment="1">
      <alignment/>
    </xf>
    <xf numFmtId="180" fontId="4" fillId="0" borderId="45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4" fillId="0" borderId="16" xfId="0" applyFont="1" applyFill="1" applyBorder="1" applyAlignment="1">
      <alignment horizontal="center"/>
    </xf>
    <xf numFmtId="37" fontId="4" fillId="0" borderId="16" xfId="0" applyNumberFormat="1" applyFont="1" applyFill="1" applyBorder="1" applyAlignment="1" applyProtection="1">
      <alignment/>
      <protection/>
    </xf>
    <xf numFmtId="37" fontId="4" fillId="0" borderId="22" xfId="0" applyNumberFormat="1" applyFont="1" applyFill="1" applyBorder="1" applyAlignment="1" applyProtection="1">
      <alignment/>
      <protection/>
    </xf>
    <xf numFmtId="37" fontId="4" fillId="0" borderId="46" xfId="0" applyNumberFormat="1" applyFont="1" applyFill="1" applyBorder="1" applyAlignment="1" applyProtection="1">
      <alignment/>
      <protection/>
    </xf>
    <xf numFmtId="37" fontId="4" fillId="19" borderId="16" xfId="0" applyNumberFormat="1" applyFont="1" applyFill="1" applyBorder="1" applyAlignment="1" applyProtection="1">
      <alignment/>
      <protection/>
    </xf>
    <xf numFmtId="0" fontId="7" fillId="0" borderId="0" xfId="0" applyFont="1" applyBorder="1" applyAlignment="1">
      <alignment vertical="center"/>
    </xf>
    <xf numFmtId="0" fontId="4" fillId="0" borderId="14" xfId="0" applyFont="1" applyFill="1" applyBorder="1" applyAlignment="1" quotePrefix="1">
      <alignment horizontal="center"/>
    </xf>
    <xf numFmtId="37" fontId="4" fillId="0" borderId="23" xfId="0" applyNumberFormat="1" applyFont="1" applyFill="1" applyBorder="1" applyAlignment="1" applyProtection="1">
      <alignment horizontal="right"/>
      <protection/>
    </xf>
    <xf numFmtId="37" fontId="4" fillId="0" borderId="34" xfId="0" applyNumberFormat="1" applyFont="1" applyFill="1" applyBorder="1" applyAlignment="1" applyProtection="1">
      <alignment horizontal="right"/>
      <protection/>
    </xf>
    <xf numFmtId="37" fontId="4" fillId="0" borderId="24" xfId="0" applyNumberFormat="1" applyFont="1" applyFill="1" applyBorder="1" applyAlignment="1" applyProtection="1">
      <alignment horizontal="right"/>
      <protection/>
    </xf>
    <xf numFmtId="0" fontId="4" fillId="0" borderId="34" xfId="0" applyFont="1" applyFill="1" applyBorder="1" applyAlignment="1">
      <alignment horizontal="right"/>
    </xf>
    <xf numFmtId="37" fontId="4" fillId="0" borderId="24" xfId="0" applyNumberFormat="1" applyFont="1" applyFill="1" applyBorder="1" applyAlignment="1" applyProtection="1">
      <alignment/>
      <protection/>
    </xf>
    <xf numFmtId="37" fontId="4" fillId="0" borderId="47" xfId="0" applyNumberFormat="1" applyFont="1" applyFill="1" applyBorder="1" applyAlignment="1" applyProtection="1">
      <alignment/>
      <protection/>
    </xf>
    <xf numFmtId="37" fontId="4" fillId="0" borderId="41" xfId="0" applyNumberFormat="1" applyFont="1" applyFill="1" applyBorder="1" applyAlignment="1" applyProtection="1">
      <alignment/>
      <protection/>
    </xf>
    <xf numFmtId="37" fontId="4" fillId="0" borderId="48" xfId="0" applyNumberFormat="1" applyFont="1" applyFill="1" applyBorder="1" applyAlignment="1" applyProtection="1">
      <alignment/>
      <protection/>
    </xf>
    <xf numFmtId="37" fontId="4" fillId="0" borderId="43" xfId="0" applyNumberFormat="1" applyFont="1" applyFill="1" applyBorder="1" applyAlignment="1" applyProtection="1">
      <alignment/>
      <protection/>
    </xf>
    <xf numFmtId="37" fontId="4" fillId="0" borderId="44" xfId="0" applyNumberFormat="1" applyFont="1" applyFill="1" applyBorder="1" applyAlignment="1" applyProtection="1">
      <alignment/>
      <protection/>
    </xf>
    <xf numFmtId="37" fontId="4" fillId="0" borderId="15" xfId="0" applyNumberFormat="1" applyFont="1" applyFill="1" applyBorder="1" applyAlignment="1" applyProtection="1">
      <alignment/>
      <protection/>
    </xf>
    <xf numFmtId="37" fontId="4" fillId="0" borderId="49" xfId="0" applyNumberFormat="1" applyFont="1" applyFill="1" applyBorder="1" applyAlignment="1" applyProtection="1">
      <alignment/>
      <protection/>
    </xf>
    <xf numFmtId="37" fontId="4" fillId="0" borderId="50" xfId="0" applyNumberFormat="1" applyFont="1" applyFill="1" applyBorder="1" applyAlignment="1" applyProtection="1">
      <alignment/>
      <protection/>
    </xf>
    <xf numFmtId="0" fontId="4" fillId="0" borderId="44" xfId="0" applyFont="1" applyFill="1" applyBorder="1" applyAlignment="1">
      <alignment/>
    </xf>
    <xf numFmtId="37" fontId="4" fillId="0" borderId="51" xfId="0" applyNumberFormat="1" applyFont="1" applyFill="1" applyBorder="1" applyAlignment="1" applyProtection="1">
      <alignment/>
      <protection/>
    </xf>
    <xf numFmtId="0" fontId="4" fillId="0" borderId="50" xfId="0" applyFont="1" applyFill="1" applyBorder="1" applyAlignment="1">
      <alignment/>
    </xf>
    <xf numFmtId="0" fontId="4" fillId="0" borderId="47" xfId="0" applyFont="1" applyFill="1" applyBorder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Alignment="1">
      <alignment/>
    </xf>
    <xf numFmtId="37" fontId="4" fillId="0" borderId="52" xfId="0" applyNumberFormat="1" applyFont="1" applyBorder="1" applyAlignment="1" applyProtection="1">
      <alignment/>
      <protection/>
    </xf>
    <xf numFmtId="37" fontId="4" fillId="0" borderId="46" xfId="0" applyNumberFormat="1" applyFont="1" applyBorder="1" applyAlignment="1" applyProtection="1">
      <alignment/>
      <protection/>
    </xf>
    <xf numFmtId="0" fontId="1" fillId="0" borderId="22" xfId="0" applyFont="1" applyBorder="1" applyAlignment="1">
      <alignment horizontal="center"/>
    </xf>
    <xf numFmtId="180" fontId="4" fillId="0" borderId="53" xfId="61" applyNumberFormat="1" applyFont="1" applyBorder="1" applyAlignment="1">
      <alignment horizontal="center" vertical="center"/>
      <protection/>
    </xf>
    <xf numFmtId="180" fontId="4" fillId="0" borderId="54" xfId="61" applyNumberFormat="1" applyFont="1" applyBorder="1" applyAlignment="1">
      <alignment horizontal="center" vertical="center"/>
      <protection/>
    </xf>
    <xf numFmtId="180" fontId="4" fillId="0" borderId="14" xfId="61" applyNumberFormat="1" applyFont="1" applyBorder="1" applyAlignment="1">
      <alignment horizontal="center" vertical="center"/>
      <protection/>
    </xf>
    <xf numFmtId="180" fontId="4" fillId="0" borderId="14" xfId="61" applyNumberFormat="1" applyFont="1" applyFill="1" applyBorder="1" applyAlignment="1">
      <alignment horizontal="center" vertical="center"/>
      <protection/>
    </xf>
    <xf numFmtId="180" fontId="4" fillId="0" borderId="55" xfId="61" applyNumberFormat="1" applyFont="1" applyFill="1" applyBorder="1" applyAlignment="1">
      <alignment horizontal="center" vertical="center"/>
      <protection/>
    </xf>
    <xf numFmtId="180" fontId="4" fillId="0" borderId="0" xfId="61" applyNumberFormat="1" applyFont="1" applyFill="1" applyAlignment="1">
      <alignment horizontal="center" vertical="center"/>
      <protection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61" applyFont="1">
      <alignment/>
      <protection/>
    </xf>
    <xf numFmtId="0" fontId="13" fillId="0" borderId="0" xfId="61" applyFont="1" applyFill="1">
      <alignment/>
      <protection/>
    </xf>
    <xf numFmtId="0" fontId="13" fillId="0" borderId="0" xfId="61" applyFont="1">
      <alignment/>
      <protection/>
    </xf>
    <xf numFmtId="0" fontId="6" fillId="0" borderId="0" xfId="61" applyFont="1" applyFill="1">
      <alignment/>
      <protection/>
    </xf>
    <xf numFmtId="0" fontId="6" fillId="0" borderId="0" xfId="61" applyFont="1" applyFill="1" applyAlignment="1">
      <alignment vertical="center"/>
      <protection/>
    </xf>
    <xf numFmtId="180" fontId="6" fillId="0" borderId="56" xfId="61" applyNumberFormat="1" applyFont="1" applyBorder="1" applyAlignment="1">
      <alignment vertical="center"/>
      <protection/>
    </xf>
    <xf numFmtId="180" fontId="6" fillId="0" borderId="25" xfId="61" applyNumberFormat="1" applyFont="1" applyBorder="1" applyAlignment="1">
      <alignment vertical="center"/>
      <protection/>
    </xf>
    <xf numFmtId="180" fontId="6" fillId="0" borderId="11" xfId="61" applyNumberFormat="1" applyFont="1" applyBorder="1" applyAlignment="1">
      <alignment vertical="center"/>
      <protection/>
    </xf>
    <xf numFmtId="180" fontId="6" fillId="0" borderId="57" xfId="61" applyNumberFormat="1" applyFont="1" applyFill="1" applyBorder="1" applyAlignment="1">
      <alignment vertical="center"/>
      <protection/>
    </xf>
    <xf numFmtId="180" fontId="6" fillId="0" borderId="58" xfId="61" applyNumberFormat="1" applyFont="1" applyFill="1" applyBorder="1" applyAlignment="1">
      <alignment vertical="center"/>
      <protection/>
    </xf>
    <xf numFmtId="180" fontId="6" fillId="0" borderId="59" xfId="61" applyNumberFormat="1" applyFont="1" applyFill="1" applyBorder="1" applyAlignment="1">
      <alignment vertical="center"/>
      <protection/>
    </xf>
    <xf numFmtId="180" fontId="6" fillId="0" borderId="53" xfId="61" applyNumberFormat="1" applyFont="1" applyBorder="1" applyAlignment="1">
      <alignment vertical="center"/>
      <protection/>
    </xf>
    <xf numFmtId="180" fontId="6" fillId="0" borderId="54" xfId="61" applyNumberFormat="1" applyFont="1" applyBorder="1" applyAlignment="1">
      <alignment vertical="center"/>
      <protection/>
    </xf>
    <xf numFmtId="180" fontId="6" fillId="0" borderId="11" xfId="61" applyNumberFormat="1" applyFont="1" applyFill="1" applyBorder="1" applyAlignment="1">
      <alignment vertical="center"/>
      <protection/>
    </xf>
    <xf numFmtId="180" fontId="6" fillId="0" borderId="55" xfId="61" applyNumberFormat="1" applyFont="1" applyFill="1" applyBorder="1" applyAlignment="1">
      <alignment vertical="center"/>
      <protection/>
    </xf>
    <xf numFmtId="180" fontId="6" fillId="0" borderId="0" xfId="61" applyNumberFormat="1" applyFont="1" applyFill="1" applyAlignment="1">
      <alignment vertical="center"/>
      <protection/>
    </xf>
    <xf numFmtId="180" fontId="6" fillId="0" borderId="34" xfId="61" applyNumberFormat="1" applyFont="1" applyFill="1" applyBorder="1" applyAlignment="1">
      <alignment vertical="center"/>
      <protection/>
    </xf>
    <xf numFmtId="0" fontId="6" fillId="13" borderId="56" xfId="61" applyFont="1" applyFill="1" applyBorder="1" applyAlignment="1">
      <alignment horizontal="center" vertical="center"/>
      <protection/>
    </xf>
    <xf numFmtId="0" fontId="6" fillId="19" borderId="60" xfId="61" applyFont="1" applyFill="1" applyBorder="1" applyAlignment="1">
      <alignment horizontal="center" vertical="center"/>
      <protection/>
    </xf>
    <xf numFmtId="0" fontId="6" fillId="0" borderId="61" xfId="61" applyFont="1" applyBorder="1" applyAlignment="1">
      <alignment horizontal="center" vertical="center"/>
      <protection/>
    </xf>
    <xf numFmtId="0" fontId="4" fillId="10" borderId="62" xfId="61" applyFont="1" applyFill="1" applyBorder="1" applyAlignment="1">
      <alignment horizontal="center" vertical="center"/>
      <protection/>
    </xf>
    <xf numFmtId="180" fontId="4" fillId="0" borderId="11" xfId="61" applyNumberFormat="1" applyFont="1" applyFill="1" applyBorder="1" applyAlignment="1">
      <alignment horizontal="center" vertical="center"/>
      <protection/>
    </xf>
    <xf numFmtId="180" fontId="4" fillId="0" borderId="18" xfId="61" applyNumberFormat="1" applyFont="1" applyFill="1" applyBorder="1" applyAlignment="1">
      <alignment horizontal="center" vertical="center"/>
      <protection/>
    </xf>
    <xf numFmtId="37" fontId="11" fillId="13" borderId="57" xfId="61" applyNumberFormat="1" applyFont="1" applyFill="1" applyBorder="1" applyAlignment="1" applyProtection="1">
      <alignment vertical="center"/>
      <protection/>
    </xf>
    <xf numFmtId="37" fontId="11" fillId="13" borderId="11" xfId="61" applyNumberFormat="1" applyFont="1" applyFill="1" applyBorder="1" applyAlignment="1" applyProtection="1">
      <alignment vertical="center"/>
      <protection/>
    </xf>
    <xf numFmtId="37" fontId="11" fillId="13" borderId="25" xfId="61" applyNumberFormat="1" applyFont="1" applyFill="1" applyBorder="1" applyAlignment="1" applyProtection="1">
      <alignment vertical="center"/>
      <protection/>
    </xf>
    <xf numFmtId="37" fontId="11" fillId="13" borderId="10" xfId="61" applyNumberFormat="1" applyFont="1" applyFill="1" applyBorder="1" applyAlignment="1" applyProtection="1">
      <alignment vertical="center"/>
      <protection/>
    </xf>
    <xf numFmtId="37" fontId="11" fillId="13" borderId="58" xfId="61" applyNumberFormat="1" applyFont="1" applyFill="1" applyBorder="1" applyAlignment="1" applyProtection="1">
      <alignment vertical="center"/>
      <protection/>
    </xf>
    <xf numFmtId="37" fontId="11" fillId="13" borderId="63" xfId="61" applyNumberFormat="1" applyFont="1" applyFill="1" applyBorder="1" applyAlignment="1" applyProtection="1">
      <alignment vertical="center"/>
      <protection/>
    </xf>
    <xf numFmtId="37" fontId="11" fillId="13" borderId="64" xfId="61" applyNumberFormat="1" applyFont="1" applyFill="1" applyBorder="1" applyAlignment="1" applyProtection="1">
      <alignment vertical="center"/>
      <protection/>
    </xf>
    <xf numFmtId="37" fontId="11" fillId="13" borderId="40" xfId="61" applyNumberFormat="1" applyFont="1" applyFill="1" applyBorder="1" applyAlignment="1" applyProtection="1">
      <alignment vertical="center"/>
      <protection/>
    </xf>
    <xf numFmtId="37" fontId="11" fillId="19" borderId="65" xfId="61" applyNumberFormat="1" applyFont="1" applyFill="1" applyBorder="1" applyAlignment="1" applyProtection="1">
      <alignment vertical="center"/>
      <protection/>
    </xf>
    <xf numFmtId="37" fontId="11" fillId="19" borderId="66" xfId="61" applyNumberFormat="1" applyFont="1" applyFill="1" applyBorder="1" applyAlignment="1" applyProtection="1">
      <alignment vertical="center"/>
      <protection/>
    </xf>
    <xf numFmtId="37" fontId="11" fillId="19" borderId="62" xfId="61" applyNumberFormat="1" applyFont="1" applyFill="1" applyBorder="1" applyAlignment="1" applyProtection="1">
      <alignment vertical="center"/>
      <protection/>
    </xf>
    <xf numFmtId="37" fontId="11" fillId="19" borderId="32" xfId="61" applyNumberFormat="1" applyFont="1" applyFill="1" applyBorder="1" applyAlignment="1" applyProtection="1">
      <alignment vertical="center"/>
      <protection/>
    </xf>
    <xf numFmtId="37" fontId="11" fillId="0" borderId="0" xfId="61" applyNumberFormat="1" applyFont="1" applyBorder="1" applyAlignment="1" applyProtection="1">
      <alignment vertical="center"/>
      <protection/>
    </xf>
    <xf numFmtId="37" fontId="11" fillId="0" borderId="0" xfId="61" applyNumberFormat="1" applyFont="1" applyFill="1" applyBorder="1" applyAlignment="1" applyProtection="1">
      <alignment vertical="center"/>
      <protection/>
    </xf>
    <xf numFmtId="37" fontId="11" fillId="0" borderId="61" xfId="61" applyNumberFormat="1" applyFont="1" applyFill="1" applyBorder="1" applyAlignment="1" applyProtection="1">
      <alignment vertical="center"/>
      <protection/>
    </xf>
    <xf numFmtId="37" fontId="11" fillId="10" borderId="65" xfId="61" applyNumberFormat="1" applyFont="1" applyFill="1" applyBorder="1" applyAlignment="1" applyProtection="1">
      <alignment vertical="center"/>
      <protection/>
    </xf>
    <xf numFmtId="37" fontId="11" fillId="10" borderId="66" xfId="61" applyNumberFormat="1" applyFont="1" applyFill="1" applyBorder="1" applyAlignment="1" applyProtection="1">
      <alignment vertical="center"/>
      <protection/>
    </xf>
    <xf numFmtId="37" fontId="11" fillId="10" borderId="67" xfId="61" applyNumberFormat="1" applyFont="1" applyFill="1" applyBorder="1" applyAlignment="1" applyProtection="1">
      <alignment vertical="center"/>
      <protection/>
    </xf>
    <xf numFmtId="37" fontId="11" fillId="10" borderId="68" xfId="61" applyNumberFormat="1" applyFont="1" applyFill="1" applyBorder="1" applyAlignment="1" applyProtection="1">
      <alignment vertical="center"/>
      <protection/>
    </xf>
    <xf numFmtId="0" fontId="4" fillId="13" borderId="16" xfId="0" applyFont="1" applyFill="1" applyBorder="1" applyAlignment="1">
      <alignment/>
    </xf>
    <xf numFmtId="0" fontId="4" fillId="19" borderId="16" xfId="0" applyFont="1" applyFill="1" applyBorder="1" applyAlignment="1">
      <alignment/>
    </xf>
    <xf numFmtId="0" fontId="4" fillId="13" borderId="18" xfId="0" applyFont="1" applyFill="1" applyBorder="1" applyAlignment="1" quotePrefix="1">
      <alignment horizontal="left"/>
    </xf>
    <xf numFmtId="37" fontId="4" fillId="13" borderId="52" xfId="0" applyNumberFormat="1" applyFont="1" applyFill="1" applyBorder="1" applyAlignment="1" applyProtection="1">
      <alignment/>
      <protection/>
    </xf>
    <xf numFmtId="37" fontId="4" fillId="13" borderId="69" xfId="0" applyNumberFormat="1" applyFont="1" applyFill="1" applyBorder="1" applyAlignment="1" applyProtection="1">
      <alignment/>
      <protection/>
    </xf>
    <xf numFmtId="37" fontId="4" fillId="13" borderId="16" xfId="0" applyNumberFormat="1" applyFont="1" applyFill="1" applyBorder="1" applyAlignment="1" applyProtection="1">
      <alignment/>
      <protection/>
    </xf>
    <xf numFmtId="37" fontId="4" fillId="13" borderId="15" xfId="0" applyNumberFormat="1" applyFont="1" applyFill="1" applyBorder="1" applyAlignment="1" applyProtection="1">
      <alignment/>
      <protection/>
    </xf>
    <xf numFmtId="37" fontId="4" fillId="13" borderId="70" xfId="0" applyNumberFormat="1" applyFont="1" applyFill="1" applyBorder="1" applyAlignment="1" applyProtection="1">
      <alignment/>
      <protection/>
    </xf>
    <xf numFmtId="37" fontId="4" fillId="19" borderId="22" xfId="0" applyNumberFormat="1" applyFont="1" applyFill="1" applyBorder="1" applyAlignment="1" applyProtection="1">
      <alignment/>
      <protection/>
    </xf>
    <xf numFmtId="0" fontId="4" fillId="13" borderId="18" xfId="0" applyFont="1" applyFill="1" applyBorder="1" applyAlignment="1" quotePrefix="1">
      <alignment/>
    </xf>
    <xf numFmtId="37" fontId="4" fillId="13" borderId="71" xfId="0" applyNumberFormat="1" applyFont="1" applyFill="1" applyBorder="1" applyAlignment="1" applyProtection="1">
      <alignment/>
      <protection/>
    </xf>
    <xf numFmtId="37" fontId="4" fillId="13" borderId="46" xfId="0" applyNumberFormat="1" applyFont="1" applyFill="1" applyBorder="1" applyAlignment="1" applyProtection="1">
      <alignment/>
      <protection/>
    </xf>
    <xf numFmtId="0" fontId="2" fillId="0" borderId="0" xfId="0" applyFont="1" applyBorder="1" applyAlignment="1">
      <alignment vertical="center"/>
    </xf>
    <xf numFmtId="0" fontId="6" fillId="0" borderId="72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56" fontId="4" fillId="0" borderId="72" xfId="0" applyNumberFormat="1" applyFont="1" applyBorder="1" applyAlignment="1">
      <alignment horizontal="center" vertical="center"/>
    </xf>
    <xf numFmtId="55" fontId="4" fillId="0" borderId="23" xfId="0" applyNumberFormat="1" applyFont="1" applyFill="1" applyBorder="1" applyAlignment="1" quotePrefix="1">
      <alignment/>
    </xf>
    <xf numFmtId="38" fontId="4" fillId="0" borderId="23" xfId="49" applyFont="1" applyFill="1" applyBorder="1" applyAlignment="1" applyProtection="1">
      <alignment/>
      <protection/>
    </xf>
    <xf numFmtId="38" fontId="4" fillId="0" borderId="24" xfId="49" applyFont="1" applyFill="1" applyBorder="1" applyAlignment="1" applyProtection="1">
      <alignment/>
      <protection/>
    </xf>
    <xf numFmtId="38" fontId="4" fillId="0" borderId="15" xfId="0" applyNumberFormat="1" applyFont="1" applyFill="1" applyBorder="1" applyAlignment="1">
      <alignment/>
    </xf>
    <xf numFmtId="0" fontId="4" fillId="0" borderId="16" xfId="0" applyFont="1" applyFill="1" applyBorder="1" applyAlignment="1" quotePrefix="1">
      <alignment/>
    </xf>
    <xf numFmtId="0" fontId="0" fillId="0" borderId="47" xfId="0" applyBorder="1" applyAlignment="1">
      <alignment/>
    </xf>
    <xf numFmtId="0" fontId="4" fillId="33" borderId="23" xfId="0" applyFont="1" applyFill="1" applyBorder="1" applyAlignment="1" quotePrefix="1">
      <alignment/>
    </xf>
    <xf numFmtId="37" fontId="4" fillId="33" borderId="23" xfId="0" applyNumberFormat="1" applyFont="1" applyFill="1" applyBorder="1" applyAlignment="1" applyProtection="1">
      <alignment/>
      <protection/>
    </xf>
    <xf numFmtId="37" fontId="4" fillId="33" borderId="43" xfId="0" applyNumberFormat="1" applyFont="1" applyFill="1" applyBorder="1" applyAlignment="1" applyProtection="1">
      <alignment/>
      <protection/>
    </xf>
    <xf numFmtId="37" fontId="4" fillId="33" borderId="47" xfId="0" applyNumberFormat="1" applyFont="1" applyFill="1" applyBorder="1" applyAlignment="1" applyProtection="1">
      <alignment/>
      <protection/>
    </xf>
    <xf numFmtId="38" fontId="4" fillId="33" borderId="23" xfId="49" applyFont="1" applyFill="1" applyBorder="1" applyAlignment="1" applyProtection="1">
      <alignment/>
      <protection/>
    </xf>
    <xf numFmtId="0" fontId="4" fillId="0" borderId="47" xfId="0" applyFont="1" applyBorder="1" applyAlignment="1">
      <alignment/>
    </xf>
    <xf numFmtId="37" fontId="4" fillId="0" borderId="10" xfId="0" applyNumberFormat="1" applyFont="1" applyFill="1" applyBorder="1" applyAlignment="1" applyProtection="1">
      <alignment/>
      <protection/>
    </xf>
    <xf numFmtId="37" fontId="4" fillId="0" borderId="56" xfId="0" applyNumberFormat="1" applyFont="1" applyFill="1" applyBorder="1" applyAlignment="1" applyProtection="1">
      <alignment/>
      <protection/>
    </xf>
    <xf numFmtId="37" fontId="4" fillId="0" borderId="63" xfId="0" applyNumberFormat="1" applyFont="1" applyFill="1" applyBorder="1" applyAlignment="1" applyProtection="1">
      <alignment/>
      <protection/>
    </xf>
    <xf numFmtId="0" fontId="6" fillId="0" borderId="0" xfId="61" applyFont="1" applyBorder="1">
      <alignment/>
      <protection/>
    </xf>
    <xf numFmtId="38" fontId="4" fillId="0" borderId="73" xfId="0" applyNumberFormat="1" applyFont="1" applyFill="1" applyBorder="1" applyAlignment="1">
      <alignment/>
    </xf>
    <xf numFmtId="0" fontId="4" fillId="0" borderId="60" xfId="0" applyFont="1" applyBorder="1" applyAlignment="1">
      <alignment/>
    </xf>
    <xf numFmtId="37" fontId="4" fillId="0" borderId="15" xfId="0" applyNumberFormat="1" applyFont="1" applyBorder="1" applyAlignment="1" applyProtection="1">
      <alignment/>
      <protection/>
    </xf>
    <xf numFmtId="37" fontId="4" fillId="0" borderId="74" xfId="0" applyNumberFormat="1" applyFont="1" applyBorder="1" applyAlignment="1" applyProtection="1">
      <alignment/>
      <protection/>
    </xf>
    <xf numFmtId="38" fontId="4" fillId="33" borderId="24" xfId="49" applyFont="1" applyFill="1" applyBorder="1" applyAlignment="1" applyProtection="1">
      <alignment/>
      <protection/>
    </xf>
    <xf numFmtId="37" fontId="4" fillId="13" borderId="22" xfId="0" applyNumberFormat="1" applyFont="1" applyFill="1" applyBorder="1" applyAlignment="1" applyProtection="1">
      <alignment/>
      <protection/>
    </xf>
    <xf numFmtId="37" fontId="11" fillId="0" borderId="75" xfId="61" applyNumberFormat="1" applyFont="1" applyFill="1" applyBorder="1" applyAlignment="1" applyProtection="1">
      <alignment vertical="center"/>
      <protection/>
    </xf>
    <xf numFmtId="37" fontId="11" fillId="10" borderId="76" xfId="61" applyNumberFormat="1" applyFont="1" applyFill="1" applyBorder="1" applyAlignment="1" applyProtection="1">
      <alignment vertical="center"/>
      <protection/>
    </xf>
    <xf numFmtId="37" fontId="4" fillId="0" borderId="53" xfId="0" applyNumberFormat="1" applyFont="1" applyFill="1" applyBorder="1" applyAlignment="1" applyProtection="1">
      <alignment/>
      <protection/>
    </xf>
    <xf numFmtId="0" fontId="4" fillId="0" borderId="70" xfId="0" applyFont="1" applyFill="1" applyBorder="1" applyAlignment="1" quotePrefix="1">
      <alignment/>
    </xf>
    <xf numFmtId="38" fontId="4" fillId="0" borderId="70" xfId="0" applyNumberFormat="1" applyFont="1" applyFill="1" applyBorder="1" applyAlignment="1">
      <alignment/>
    </xf>
    <xf numFmtId="37" fontId="4" fillId="0" borderId="70" xfId="0" applyNumberFormat="1" applyFont="1" applyFill="1" applyBorder="1" applyAlignment="1" applyProtection="1">
      <alignment/>
      <protection/>
    </xf>
    <xf numFmtId="37" fontId="4" fillId="0" borderId="77" xfId="0" applyNumberFormat="1" applyFont="1" applyFill="1" applyBorder="1" applyAlignment="1" applyProtection="1">
      <alignment/>
      <protection/>
    </xf>
    <xf numFmtId="37" fontId="4" fillId="0" borderId="78" xfId="0" applyNumberFormat="1" applyFont="1" applyFill="1" applyBorder="1" applyAlignment="1" applyProtection="1">
      <alignment/>
      <protection/>
    </xf>
    <xf numFmtId="37" fontId="4" fillId="0" borderId="79" xfId="0" applyNumberFormat="1" applyFont="1" applyFill="1" applyBorder="1" applyAlignment="1" applyProtection="1">
      <alignment/>
      <protection/>
    </xf>
    <xf numFmtId="37" fontId="4" fillId="0" borderId="80" xfId="0" applyNumberFormat="1" applyFont="1" applyFill="1" applyBorder="1" applyAlignment="1" applyProtection="1">
      <alignment/>
      <protection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6" fillId="0" borderId="0" xfId="61" applyFont="1" applyFill="1">
      <alignment/>
      <protection/>
    </xf>
    <xf numFmtId="0" fontId="56" fillId="0" borderId="0" xfId="61" applyFont="1">
      <alignment/>
      <protection/>
    </xf>
    <xf numFmtId="0" fontId="59" fillId="0" borderId="0" xfId="61" applyFont="1" applyFill="1">
      <alignment/>
      <protection/>
    </xf>
    <xf numFmtId="0" fontId="60" fillId="0" borderId="0" xfId="61" applyFont="1" applyFill="1">
      <alignment/>
      <protection/>
    </xf>
    <xf numFmtId="180" fontId="60" fillId="0" borderId="11" xfId="61" applyNumberFormat="1" applyFont="1" applyBorder="1" applyAlignment="1">
      <alignment vertical="center"/>
      <protection/>
    </xf>
    <xf numFmtId="180" fontId="61" fillId="0" borderId="57" xfId="61" applyNumberFormat="1" applyFont="1" applyBorder="1" applyAlignment="1">
      <alignment vertical="center"/>
      <protection/>
    </xf>
    <xf numFmtId="180" fontId="60" fillId="0" borderId="57" xfId="61" applyNumberFormat="1" applyFont="1" applyBorder="1" applyAlignment="1">
      <alignment vertical="center"/>
      <protection/>
    </xf>
    <xf numFmtId="180" fontId="61" fillId="0" borderId="57" xfId="61" applyNumberFormat="1" applyFont="1" applyFill="1" applyBorder="1" applyAlignment="1">
      <alignment vertical="center"/>
      <protection/>
    </xf>
    <xf numFmtId="0" fontId="4" fillId="0" borderId="0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4" fillId="12" borderId="16" xfId="0" applyFont="1" applyFill="1" applyBorder="1" applyAlignment="1">
      <alignment/>
    </xf>
    <xf numFmtId="38" fontId="4" fillId="12" borderId="16" xfId="0" applyNumberFormat="1" applyFont="1" applyFill="1" applyBorder="1" applyAlignment="1">
      <alignment/>
    </xf>
    <xf numFmtId="38" fontId="4" fillId="12" borderId="43" xfId="0" applyNumberFormat="1" applyFont="1" applyFill="1" applyBorder="1" applyAlignment="1">
      <alignment/>
    </xf>
    <xf numFmtId="38" fontId="4" fillId="12" borderId="23" xfId="49" applyFont="1" applyFill="1" applyBorder="1" applyAlignment="1">
      <alignment/>
    </xf>
    <xf numFmtId="38" fontId="4" fillId="12" borderId="23" xfId="0" applyNumberFormat="1" applyFont="1" applyFill="1" applyBorder="1" applyAlignment="1">
      <alignment/>
    </xf>
    <xf numFmtId="38" fontId="4" fillId="12" borderId="24" xfId="0" applyNumberFormat="1" applyFont="1" applyFill="1" applyBorder="1" applyAlignment="1">
      <alignment/>
    </xf>
    <xf numFmtId="0" fontId="4" fillId="12" borderId="81" xfId="0" applyFont="1" applyFill="1" applyBorder="1" applyAlignment="1" quotePrefix="1">
      <alignment/>
    </xf>
    <xf numFmtId="38" fontId="4" fillId="12" borderId="81" xfId="0" applyNumberFormat="1" applyFont="1" applyFill="1" applyBorder="1" applyAlignment="1">
      <alignment/>
    </xf>
    <xf numFmtId="38" fontId="4" fillId="12" borderId="82" xfId="0" applyNumberFormat="1" applyFont="1" applyFill="1" applyBorder="1" applyAlignment="1">
      <alignment/>
    </xf>
    <xf numFmtId="0" fontId="4" fillId="12" borderId="36" xfId="0" applyFont="1" applyFill="1" applyBorder="1" applyAlignment="1" quotePrefix="1">
      <alignment horizontal="center"/>
    </xf>
    <xf numFmtId="37" fontId="4" fillId="12" borderId="18" xfId="0" applyNumberFormat="1" applyFont="1" applyFill="1" applyBorder="1" applyAlignment="1" applyProtection="1">
      <alignment horizontal="right"/>
      <protection/>
    </xf>
    <xf numFmtId="37" fontId="4" fillId="12" borderId="13" xfId="0" applyNumberFormat="1" applyFont="1" applyFill="1" applyBorder="1" applyAlignment="1" applyProtection="1">
      <alignment horizontal="right"/>
      <protection/>
    </xf>
    <xf numFmtId="37" fontId="4" fillId="12" borderId="23" xfId="0" applyNumberFormat="1" applyFont="1" applyFill="1" applyBorder="1" applyAlignment="1" applyProtection="1">
      <alignment/>
      <protection/>
    </xf>
    <xf numFmtId="37" fontId="4" fillId="12" borderId="83" xfId="0" applyNumberFormat="1" applyFont="1" applyFill="1" applyBorder="1" applyAlignment="1" applyProtection="1">
      <alignment/>
      <protection/>
    </xf>
    <xf numFmtId="37" fontId="4" fillId="12" borderId="43" xfId="0" applyNumberFormat="1" applyFont="1" applyFill="1" applyBorder="1" applyAlignment="1" applyProtection="1">
      <alignment/>
      <protection/>
    </xf>
    <xf numFmtId="37" fontId="4" fillId="12" borderId="79" xfId="0" applyNumberFormat="1" applyFont="1" applyFill="1" applyBorder="1" applyAlignment="1" applyProtection="1">
      <alignment/>
      <protection/>
    </xf>
    <xf numFmtId="37" fontId="4" fillId="12" borderId="16" xfId="0" applyNumberFormat="1" applyFont="1" applyFill="1" applyBorder="1" applyAlignment="1" applyProtection="1">
      <alignment/>
      <protection/>
    </xf>
    <xf numFmtId="37" fontId="4" fillId="12" borderId="49" xfId="0" applyNumberFormat="1" applyFont="1" applyFill="1" applyBorder="1" applyAlignment="1" applyProtection="1">
      <alignment/>
      <protection/>
    </xf>
    <xf numFmtId="37" fontId="4" fillId="12" borderId="70" xfId="0" applyNumberFormat="1" applyFont="1" applyFill="1" applyBorder="1" applyAlignment="1" applyProtection="1">
      <alignment/>
      <protection/>
    </xf>
    <xf numFmtId="37" fontId="4" fillId="12" borderId="84" xfId="0" applyNumberFormat="1" applyFont="1" applyFill="1" applyBorder="1" applyAlignment="1" applyProtection="1">
      <alignment/>
      <protection/>
    </xf>
    <xf numFmtId="0" fontId="4" fillId="12" borderId="18" xfId="0" applyFont="1" applyFill="1" applyBorder="1" applyAlignment="1" quotePrefix="1">
      <alignment/>
    </xf>
    <xf numFmtId="37" fontId="4" fillId="12" borderId="18" xfId="0" applyNumberFormat="1" applyFont="1" applyFill="1" applyBorder="1" applyAlignment="1" applyProtection="1">
      <alignment/>
      <protection/>
    </xf>
    <xf numFmtId="37" fontId="4" fillId="12" borderId="85" xfId="0" applyNumberFormat="1" applyFont="1" applyFill="1" applyBorder="1" applyAlignment="1" applyProtection="1">
      <alignment/>
      <protection/>
    </xf>
    <xf numFmtId="37" fontId="4" fillId="0" borderId="20" xfId="0" applyNumberFormat="1" applyFont="1" applyFill="1" applyBorder="1" applyAlignment="1" applyProtection="1">
      <alignment/>
      <protection/>
    </xf>
    <xf numFmtId="37" fontId="4" fillId="0" borderId="86" xfId="0" applyNumberFormat="1" applyFont="1" applyFill="1" applyBorder="1" applyAlignment="1" applyProtection="1">
      <alignment/>
      <protection/>
    </xf>
    <xf numFmtId="37" fontId="4" fillId="0" borderId="87" xfId="0" applyNumberFormat="1" applyFont="1" applyFill="1" applyBorder="1" applyAlignment="1" applyProtection="1">
      <alignment/>
      <protection/>
    </xf>
    <xf numFmtId="37" fontId="4" fillId="0" borderId="88" xfId="0" applyNumberFormat="1" applyFont="1" applyFill="1" applyBorder="1" applyAlignment="1" applyProtection="1">
      <alignment/>
      <protection/>
    </xf>
    <xf numFmtId="0" fontId="4" fillId="0" borderId="88" xfId="0" applyFont="1" applyFill="1" applyBorder="1" applyAlignment="1">
      <alignment/>
    </xf>
    <xf numFmtId="0" fontId="4" fillId="0" borderId="89" xfId="0" applyFont="1" applyFill="1" applyBorder="1" applyAlignment="1" quotePrefix="1">
      <alignment/>
    </xf>
    <xf numFmtId="37" fontId="4" fillId="12" borderId="90" xfId="0" applyNumberFormat="1" applyFont="1" applyFill="1" applyBorder="1" applyAlignment="1" applyProtection="1">
      <alignment/>
      <protection/>
    </xf>
    <xf numFmtId="37" fontId="4" fillId="12" borderId="91" xfId="0" applyNumberFormat="1" applyFont="1" applyFill="1" applyBorder="1" applyAlignment="1" applyProtection="1">
      <alignment/>
      <protection/>
    </xf>
    <xf numFmtId="37" fontId="4" fillId="12" borderId="92" xfId="0" applyNumberFormat="1" applyFont="1" applyFill="1" applyBorder="1" applyAlignment="1" applyProtection="1">
      <alignment/>
      <protection/>
    </xf>
    <xf numFmtId="37" fontId="4" fillId="12" borderId="12" xfId="0" applyNumberFormat="1" applyFont="1" applyFill="1" applyBorder="1" applyAlignment="1" applyProtection="1">
      <alignment horizontal="right"/>
      <protection/>
    </xf>
    <xf numFmtId="37" fontId="4" fillId="12" borderId="93" xfId="0" applyNumberFormat="1" applyFont="1" applyFill="1" applyBorder="1" applyAlignment="1" applyProtection="1">
      <alignment horizontal="right"/>
      <protection/>
    </xf>
    <xf numFmtId="37" fontId="4" fillId="12" borderId="17" xfId="0" applyNumberFormat="1" applyFont="1" applyFill="1" applyBorder="1" applyAlignment="1" applyProtection="1">
      <alignment horizontal="right"/>
      <protection/>
    </xf>
    <xf numFmtId="37" fontId="4" fillId="0" borderId="94" xfId="0" applyNumberFormat="1" applyFont="1" applyFill="1" applyBorder="1" applyAlignment="1" applyProtection="1">
      <alignment horizontal="right"/>
      <protection/>
    </xf>
    <xf numFmtId="180" fontId="4" fillId="0" borderId="95" xfId="0" applyNumberFormat="1" applyFont="1" applyFill="1" applyBorder="1" applyAlignment="1">
      <alignment/>
    </xf>
    <xf numFmtId="180" fontId="4" fillId="0" borderId="70" xfId="0" applyNumberFormat="1" applyFont="1" applyFill="1" applyBorder="1" applyAlignment="1">
      <alignment/>
    </xf>
    <xf numFmtId="0" fontId="4" fillId="0" borderId="70" xfId="0" applyFont="1" applyFill="1" applyBorder="1" applyAlignment="1">
      <alignment horizontal="right"/>
    </xf>
    <xf numFmtId="38" fontId="4" fillId="0" borderId="83" xfId="0" applyNumberFormat="1" applyFont="1" applyFill="1" applyBorder="1" applyAlignment="1">
      <alignment/>
    </xf>
    <xf numFmtId="180" fontId="4" fillId="0" borderId="96" xfId="0" applyNumberFormat="1" applyFont="1" applyFill="1" applyBorder="1" applyAlignment="1">
      <alignment/>
    </xf>
    <xf numFmtId="38" fontId="4" fillId="0" borderId="78" xfId="0" applyNumberFormat="1" applyFont="1" applyFill="1" applyBorder="1" applyAlignment="1">
      <alignment/>
    </xf>
    <xf numFmtId="180" fontId="4" fillId="0" borderId="97" xfId="0" applyNumberFormat="1" applyFont="1" applyFill="1" applyBorder="1" applyAlignment="1">
      <alignment/>
    </xf>
    <xf numFmtId="0" fontId="4" fillId="12" borderId="70" xfId="0" applyFont="1" applyFill="1" applyBorder="1" applyAlignment="1">
      <alignment/>
    </xf>
    <xf numFmtId="38" fontId="4" fillId="12" borderId="23" xfId="49" applyFont="1" applyFill="1" applyBorder="1" applyAlignment="1" applyProtection="1">
      <alignment/>
      <protection/>
    </xf>
    <xf numFmtId="37" fontId="4" fillId="12" borderId="14" xfId="0" applyNumberFormat="1" applyFont="1" applyFill="1" applyBorder="1" applyAlignment="1" applyProtection="1">
      <alignment/>
      <protection/>
    </xf>
    <xf numFmtId="38" fontId="4" fillId="12" borderId="24" xfId="49" applyFont="1" applyFill="1" applyBorder="1" applyAlignment="1" applyProtection="1">
      <alignment/>
      <protection/>
    </xf>
    <xf numFmtId="0" fontId="4" fillId="12" borderId="98" xfId="0" applyFont="1" applyFill="1" applyBorder="1" applyAlignment="1">
      <alignment/>
    </xf>
    <xf numFmtId="38" fontId="4" fillId="12" borderId="90" xfId="49" applyFont="1" applyFill="1" applyBorder="1" applyAlignment="1" applyProtection="1">
      <alignment/>
      <protection/>
    </xf>
    <xf numFmtId="38" fontId="4" fillId="12" borderId="99" xfId="49" applyFont="1" applyFill="1" applyBorder="1" applyAlignment="1" applyProtection="1">
      <alignment/>
      <protection/>
    </xf>
    <xf numFmtId="0" fontId="4" fillId="12" borderId="23" xfId="0" applyFont="1" applyFill="1" applyBorder="1" applyAlignment="1">
      <alignment/>
    </xf>
    <xf numFmtId="38" fontId="4" fillId="12" borderId="70" xfId="49" applyFont="1" applyFill="1" applyBorder="1" applyAlignment="1" applyProtection="1">
      <alignment/>
      <protection/>
    </xf>
    <xf numFmtId="38" fontId="4" fillId="12" borderId="80" xfId="49" applyFont="1" applyFill="1" applyBorder="1" applyAlignment="1" applyProtection="1">
      <alignment/>
      <protection/>
    </xf>
    <xf numFmtId="38" fontId="4" fillId="12" borderId="16" xfId="49" applyFont="1" applyFill="1" applyBorder="1" applyAlignment="1" applyProtection="1">
      <alignment/>
      <protection/>
    </xf>
    <xf numFmtId="38" fontId="4" fillId="12" borderId="22" xfId="49" applyFont="1" applyFill="1" applyBorder="1" applyAlignment="1" applyProtection="1">
      <alignment/>
      <protection/>
    </xf>
    <xf numFmtId="0" fontId="4" fillId="12" borderId="18" xfId="0" applyFont="1" applyFill="1" applyBorder="1" applyAlignment="1" quotePrefix="1">
      <alignment horizontal="left"/>
    </xf>
    <xf numFmtId="37" fontId="4" fillId="12" borderId="52" xfId="0" applyNumberFormat="1" applyFont="1" applyFill="1" applyBorder="1" applyAlignment="1" applyProtection="1">
      <alignment/>
      <protection/>
    </xf>
    <xf numFmtId="37" fontId="4" fillId="12" borderId="69" xfId="0" applyNumberFormat="1" applyFont="1" applyFill="1" applyBorder="1" applyAlignment="1" applyProtection="1">
      <alignment/>
      <protection/>
    </xf>
    <xf numFmtId="37" fontId="4" fillId="12" borderId="10" xfId="0" applyNumberFormat="1" applyFont="1" applyFill="1" applyBorder="1" applyAlignment="1" applyProtection="1">
      <alignment horizontal="right"/>
      <protection/>
    </xf>
    <xf numFmtId="180" fontId="4" fillId="12" borderId="57" xfId="0" applyNumberFormat="1" applyFont="1" applyFill="1" applyBorder="1" applyAlignment="1">
      <alignment horizontal="right"/>
    </xf>
    <xf numFmtId="180" fontId="4" fillId="12" borderId="59" xfId="0" applyNumberFormat="1" applyFont="1" applyFill="1" applyBorder="1" applyAlignment="1">
      <alignment horizontal="right"/>
    </xf>
    <xf numFmtId="37" fontId="4" fillId="12" borderId="63" xfId="0" applyNumberFormat="1" applyFont="1" applyFill="1" applyBorder="1" applyAlignment="1" applyProtection="1">
      <alignment horizontal="right"/>
      <protection/>
    </xf>
    <xf numFmtId="180" fontId="4" fillId="12" borderId="83" xfId="0" applyNumberFormat="1" applyFont="1" applyFill="1" applyBorder="1" applyAlignment="1">
      <alignment/>
    </xf>
    <xf numFmtId="180" fontId="4" fillId="12" borderId="86" xfId="0" applyNumberFormat="1" applyFont="1" applyFill="1" applyBorder="1" applyAlignment="1">
      <alignment/>
    </xf>
    <xf numFmtId="38" fontId="4" fillId="12" borderId="100" xfId="0" applyNumberFormat="1" applyFont="1" applyFill="1" applyBorder="1" applyAlignment="1">
      <alignment/>
    </xf>
    <xf numFmtId="38" fontId="4" fillId="12" borderId="84" xfId="0" applyNumberFormat="1" applyFont="1" applyFill="1" applyBorder="1" applyAlignment="1">
      <alignment/>
    </xf>
    <xf numFmtId="180" fontId="4" fillId="12" borderId="79" xfId="0" applyNumberFormat="1" applyFont="1" applyFill="1" applyBorder="1" applyAlignment="1">
      <alignment/>
    </xf>
    <xf numFmtId="180" fontId="4" fillId="12" borderId="70" xfId="0" applyNumberFormat="1" applyFont="1" applyFill="1" applyBorder="1" applyAlignment="1">
      <alignment/>
    </xf>
    <xf numFmtId="38" fontId="4" fillId="12" borderId="70" xfId="0" applyNumberFormat="1" applyFont="1" applyFill="1" applyBorder="1" applyAlignment="1">
      <alignment/>
    </xf>
    <xf numFmtId="38" fontId="4" fillId="12" borderId="101" xfId="0" applyNumberFormat="1" applyFont="1" applyFill="1" applyBorder="1" applyAlignment="1">
      <alignment/>
    </xf>
    <xf numFmtId="180" fontId="4" fillId="12" borderId="45" xfId="0" applyNumberFormat="1" applyFont="1" applyFill="1" applyBorder="1" applyAlignment="1">
      <alignment/>
    </xf>
    <xf numFmtId="38" fontId="4" fillId="12" borderId="102" xfId="0" applyNumberFormat="1" applyFont="1" applyFill="1" applyBorder="1" applyAlignment="1">
      <alignment/>
    </xf>
    <xf numFmtId="0" fontId="4" fillId="12" borderId="70" xfId="0" applyFont="1" applyFill="1" applyBorder="1" applyAlignment="1">
      <alignment horizontal="right"/>
    </xf>
    <xf numFmtId="38" fontId="4" fillId="12" borderId="49" xfId="0" applyNumberFormat="1" applyFont="1" applyFill="1" applyBorder="1" applyAlignment="1">
      <alignment/>
    </xf>
    <xf numFmtId="38" fontId="4" fillId="12" borderId="22" xfId="0" applyNumberFormat="1" applyFont="1" applyFill="1" applyBorder="1" applyAlignment="1">
      <alignment/>
    </xf>
    <xf numFmtId="37" fontId="4" fillId="12" borderId="103" xfId="0" applyNumberFormat="1" applyFont="1" applyFill="1" applyBorder="1" applyAlignment="1" applyProtection="1">
      <alignment/>
      <protection/>
    </xf>
    <xf numFmtId="37" fontId="4" fillId="12" borderId="104" xfId="0" applyNumberFormat="1" applyFont="1" applyFill="1" applyBorder="1" applyAlignment="1" applyProtection="1">
      <alignment/>
      <protection/>
    </xf>
    <xf numFmtId="37" fontId="4" fillId="12" borderId="98" xfId="0" applyNumberFormat="1" applyFont="1" applyFill="1" applyBorder="1" applyAlignment="1" applyProtection="1">
      <alignment/>
      <protection/>
    </xf>
    <xf numFmtId="37" fontId="4" fillId="12" borderId="99" xfId="0" applyNumberFormat="1" applyFont="1" applyFill="1" applyBorder="1" applyAlignment="1" applyProtection="1">
      <alignment/>
      <protection/>
    </xf>
    <xf numFmtId="37" fontId="4" fillId="12" borderId="105" xfId="0" applyNumberFormat="1" applyFont="1" applyFill="1" applyBorder="1" applyAlignment="1" applyProtection="1">
      <alignment/>
      <protection/>
    </xf>
    <xf numFmtId="37" fontId="4" fillId="12" borderId="106" xfId="0" applyNumberFormat="1" applyFont="1" applyFill="1" applyBorder="1" applyAlignment="1" applyProtection="1">
      <alignment/>
      <protection/>
    </xf>
    <xf numFmtId="37" fontId="4" fillId="12" borderId="107" xfId="0" applyNumberFormat="1" applyFont="1" applyFill="1" applyBorder="1" applyAlignment="1" applyProtection="1">
      <alignment/>
      <protection/>
    </xf>
    <xf numFmtId="37" fontId="4" fillId="12" borderId="108" xfId="0" applyNumberFormat="1" applyFont="1" applyFill="1" applyBorder="1" applyAlignment="1" applyProtection="1">
      <alignment/>
      <protection/>
    </xf>
    <xf numFmtId="37" fontId="4" fillId="0" borderId="109" xfId="0" applyNumberFormat="1" applyFont="1" applyFill="1" applyBorder="1" applyAlignment="1" applyProtection="1">
      <alignment/>
      <protection/>
    </xf>
    <xf numFmtId="37" fontId="4" fillId="0" borderId="110" xfId="0" applyNumberFormat="1" applyFont="1" applyFill="1" applyBorder="1" applyAlignment="1" applyProtection="1">
      <alignment/>
      <protection/>
    </xf>
    <xf numFmtId="37" fontId="4" fillId="0" borderId="89" xfId="0" applyNumberFormat="1" applyFont="1" applyFill="1" applyBorder="1" applyAlignment="1" applyProtection="1">
      <alignment/>
      <protection/>
    </xf>
    <xf numFmtId="37" fontId="4" fillId="0" borderId="111" xfId="0" applyNumberFormat="1" applyFont="1" applyFill="1" applyBorder="1" applyAlignment="1" applyProtection="1">
      <alignment/>
      <protection/>
    </xf>
    <xf numFmtId="37" fontId="4" fillId="0" borderId="112" xfId="0" applyNumberFormat="1" applyFont="1" applyFill="1" applyBorder="1" applyAlignment="1" applyProtection="1">
      <alignment/>
      <protection/>
    </xf>
    <xf numFmtId="37" fontId="4" fillId="0" borderId="113" xfId="0" applyNumberFormat="1" applyFont="1" applyFill="1" applyBorder="1" applyAlignment="1" applyProtection="1">
      <alignment/>
      <protection/>
    </xf>
    <xf numFmtId="0" fontId="4" fillId="12" borderId="114" xfId="0" applyFont="1" applyFill="1" applyBorder="1" applyAlignment="1">
      <alignment/>
    </xf>
    <xf numFmtId="38" fontId="4" fillId="12" borderId="105" xfId="49" applyFont="1" applyFill="1" applyBorder="1" applyAlignment="1" applyProtection="1">
      <alignment/>
      <protection/>
    </xf>
    <xf numFmtId="38" fontId="4" fillId="12" borderId="115" xfId="49" applyFont="1" applyFill="1" applyBorder="1" applyAlignment="1" applyProtection="1">
      <alignment/>
      <protection/>
    </xf>
    <xf numFmtId="37" fontId="4" fillId="0" borderId="42" xfId="0" applyNumberFormat="1" applyFont="1" applyFill="1" applyBorder="1" applyAlignment="1" applyProtection="1">
      <alignment/>
      <protection/>
    </xf>
    <xf numFmtId="37" fontId="4" fillId="0" borderId="116" xfId="0" applyNumberFormat="1" applyFont="1" applyFill="1" applyBorder="1" applyAlignment="1" applyProtection="1">
      <alignment/>
      <protection/>
    </xf>
    <xf numFmtId="0" fontId="4" fillId="12" borderId="36" xfId="0" applyFont="1" applyFill="1" applyBorder="1" applyAlignment="1">
      <alignment horizontal="center"/>
    </xf>
    <xf numFmtId="0" fontId="4" fillId="13" borderId="36" xfId="0" applyFont="1" applyFill="1" applyBorder="1" applyAlignment="1">
      <alignment horizontal="center"/>
    </xf>
    <xf numFmtId="180" fontId="4" fillId="13" borderId="83" xfId="0" applyNumberFormat="1" applyFont="1" applyFill="1" applyBorder="1" applyAlignment="1">
      <alignment/>
    </xf>
    <xf numFmtId="38" fontId="4" fillId="13" borderId="16" xfId="0" applyNumberFormat="1" applyFont="1" applyFill="1" applyBorder="1" applyAlignment="1">
      <alignment/>
    </xf>
    <xf numFmtId="180" fontId="4" fillId="13" borderId="45" xfId="0" applyNumberFormat="1" applyFont="1" applyFill="1" applyBorder="1" applyAlignment="1">
      <alignment/>
    </xf>
    <xf numFmtId="38" fontId="4" fillId="13" borderId="49" xfId="0" applyNumberFormat="1" applyFont="1" applyFill="1" applyBorder="1" applyAlignment="1">
      <alignment/>
    </xf>
    <xf numFmtId="180" fontId="4" fillId="13" borderId="50" xfId="0" applyNumberFormat="1" applyFont="1" applyFill="1" applyBorder="1" applyAlignment="1">
      <alignment/>
    </xf>
    <xf numFmtId="38" fontId="4" fillId="13" borderId="16" xfId="49" applyFont="1" applyFill="1" applyBorder="1" applyAlignment="1">
      <alignment/>
    </xf>
    <xf numFmtId="180" fontId="4" fillId="13" borderId="117" xfId="0" applyNumberFormat="1" applyFont="1" applyFill="1" applyBorder="1" applyAlignment="1">
      <alignment/>
    </xf>
    <xf numFmtId="38" fontId="4" fillId="13" borderId="22" xfId="0" applyNumberFormat="1" applyFont="1" applyFill="1" applyBorder="1" applyAlignment="1">
      <alignment/>
    </xf>
    <xf numFmtId="180" fontId="4" fillId="13" borderId="36" xfId="0" applyNumberFormat="1" applyFont="1" applyFill="1" applyBorder="1" applyAlignment="1">
      <alignment/>
    </xf>
    <xf numFmtId="180" fontId="4" fillId="13" borderId="118" xfId="0" applyNumberFormat="1" applyFont="1" applyFill="1" applyBorder="1" applyAlignment="1">
      <alignment/>
    </xf>
    <xf numFmtId="38" fontId="4" fillId="13" borderId="18" xfId="0" applyNumberFormat="1" applyFont="1" applyFill="1" applyBorder="1" applyAlignment="1">
      <alignment/>
    </xf>
    <xf numFmtId="0" fontId="4" fillId="13" borderId="18" xfId="0" applyFont="1" applyFill="1" applyBorder="1" applyAlignment="1">
      <alignment/>
    </xf>
    <xf numFmtId="0" fontId="4" fillId="13" borderId="36" xfId="0" applyFont="1" applyFill="1" applyBorder="1" applyAlignment="1">
      <alignment/>
    </xf>
    <xf numFmtId="38" fontId="4" fillId="13" borderId="17" xfId="0" applyNumberFormat="1" applyFont="1" applyFill="1" applyBorder="1" applyAlignment="1">
      <alignment/>
    </xf>
    <xf numFmtId="180" fontId="4" fillId="13" borderId="14" xfId="0" applyNumberFormat="1" applyFont="1" applyFill="1" applyBorder="1" applyAlignment="1">
      <alignment/>
    </xf>
    <xf numFmtId="38" fontId="4" fillId="13" borderId="84" xfId="0" applyNumberFormat="1" applyFont="1" applyFill="1" applyBorder="1" applyAlignment="1">
      <alignment/>
    </xf>
    <xf numFmtId="180" fontId="4" fillId="13" borderId="44" xfId="0" applyNumberFormat="1" applyFont="1" applyFill="1" applyBorder="1" applyAlignment="1">
      <alignment/>
    </xf>
    <xf numFmtId="38" fontId="4" fillId="13" borderId="23" xfId="49" applyFont="1" applyFill="1" applyBorder="1" applyAlignment="1">
      <alignment/>
    </xf>
    <xf numFmtId="180" fontId="4" fillId="13" borderId="23" xfId="0" applyNumberFormat="1" applyFont="1" applyFill="1" applyBorder="1" applyAlignment="1">
      <alignment/>
    </xf>
    <xf numFmtId="38" fontId="4" fillId="13" borderId="23" xfId="0" applyNumberFormat="1" applyFont="1" applyFill="1" applyBorder="1" applyAlignment="1">
      <alignment/>
    </xf>
    <xf numFmtId="0" fontId="4" fillId="13" borderId="23" xfId="0" applyFont="1" applyFill="1" applyBorder="1" applyAlignment="1">
      <alignment horizontal="right"/>
    </xf>
    <xf numFmtId="38" fontId="4" fillId="13" borderId="43" xfId="0" applyNumberFormat="1" applyFont="1" applyFill="1" applyBorder="1" applyAlignment="1">
      <alignment/>
    </xf>
    <xf numFmtId="38" fontId="4" fillId="13" borderId="24" xfId="0" applyNumberFormat="1" applyFont="1" applyFill="1" applyBorder="1" applyAlignment="1">
      <alignment/>
    </xf>
    <xf numFmtId="0" fontId="4" fillId="13" borderId="81" xfId="0" applyFont="1" applyFill="1" applyBorder="1" applyAlignment="1" quotePrefix="1">
      <alignment/>
    </xf>
    <xf numFmtId="38" fontId="4" fillId="13" borderId="81" xfId="0" applyNumberFormat="1" applyFont="1" applyFill="1" applyBorder="1" applyAlignment="1">
      <alignment/>
    </xf>
    <xf numFmtId="180" fontId="4" fillId="13" borderId="119" xfId="0" applyNumberFormat="1" applyFont="1" applyFill="1" applyBorder="1" applyAlignment="1">
      <alignment/>
    </xf>
    <xf numFmtId="38" fontId="4" fillId="13" borderId="82" xfId="0" applyNumberFormat="1" applyFont="1" applyFill="1" applyBorder="1" applyAlignment="1">
      <alignment/>
    </xf>
    <xf numFmtId="180" fontId="4" fillId="13" borderId="120" xfId="0" applyNumberFormat="1" applyFont="1" applyFill="1" applyBorder="1" applyAlignment="1">
      <alignment/>
    </xf>
    <xf numFmtId="180" fontId="4" fillId="13" borderId="81" xfId="0" applyNumberFormat="1" applyFont="1" applyFill="1" applyBorder="1" applyAlignment="1">
      <alignment/>
    </xf>
    <xf numFmtId="38" fontId="4" fillId="13" borderId="100" xfId="0" applyNumberFormat="1" applyFont="1" applyFill="1" applyBorder="1" applyAlignment="1">
      <alignment/>
    </xf>
    <xf numFmtId="0" fontId="4" fillId="13" borderId="36" xfId="0" applyFont="1" applyFill="1" applyBorder="1" applyAlignment="1" quotePrefix="1">
      <alignment horizontal="center"/>
    </xf>
    <xf numFmtId="37" fontId="4" fillId="13" borderId="10" xfId="0" applyNumberFormat="1" applyFont="1" applyFill="1" applyBorder="1" applyAlignment="1" applyProtection="1">
      <alignment horizontal="right"/>
      <protection/>
    </xf>
    <xf numFmtId="180" fontId="4" fillId="13" borderId="57" xfId="0" applyNumberFormat="1" applyFont="1" applyFill="1" applyBorder="1" applyAlignment="1">
      <alignment horizontal="right"/>
    </xf>
    <xf numFmtId="37" fontId="4" fillId="13" borderId="63" xfId="0" applyNumberFormat="1" applyFont="1" applyFill="1" applyBorder="1" applyAlignment="1" applyProtection="1">
      <alignment horizontal="right"/>
      <protection/>
    </xf>
    <xf numFmtId="180" fontId="4" fillId="13" borderId="59" xfId="0" applyNumberFormat="1" applyFont="1" applyFill="1" applyBorder="1" applyAlignment="1">
      <alignment horizontal="right"/>
    </xf>
    <xf numFmtId="37" fontId="4" fillId="13" borderId="18" xfId="0" applyNumberFormat="1" applyFont="1" applyFill="1" applyBorder="1" applyAlignment="1" applyProtection="1">
      <alignment horizontal="right"/>
      <protection/>
    </xf>
    <xf numFmtId="37" fontId="4" fillId="13" borderId="12" xfId="0" applyNumberFormat="1" applyFont="1" applyFill="1" applyBorder="1" applyAlignment="1" applyProtection="1">
      <alignment horizontal="right"/>
      <protection/>
    </xf>
    <xf numFmtId="37" fontId="4" fillId="13" borderId="93" xfId="0" applyNumberFormat="1" applyFont="1" applyFill="1" applyBorder="1" applyAlignment="1" applyProtection="1">
      <alignment horizontal="right"/>
      <protection/>
    </xf>
    <xf numFmtId="37" fontId="4" fillId="13" borderId="13" xfId="0" applyNumberFormat="1" applyFont="1" applyFill="1" applyBorder="1" applyAlignment="1" applyProtection="1">
      <alignment horizontal="right"/>
      <protection/>
    </xf>
    <xf numFmtId="37" fontId="4" fillId="13" borderId="17" xfId="0" applyNumberFormat="1" applyFont="1" applyFill="1" applyBorder="1" applyAlignment="1" applyProtection="1">
      <alignment horizontal="right"/>
      <protection/>
    </xf>
    <xf numFmtId="0" fontId="4" fillId="13" borderId="52" xfId="0" applyFont="1" applyFill="1" applyBorder="1" applyAlignment="1">
      <alignment horizontal="center"/>
    </xf>
    <xf numFmtId="37" fontId="4" fillId="13" borderId="74" xfId="0" applyNumberFormat="1" applyFont="1" applyFill="1" applyBorder="1" applyAlignment="1" applyProtection="1">
      <alignment/>
      <protection/>
    </xf>
    <xf numFmtId="0" fontId="4" fillId="12" borderId="52" xfId="0" applyFont="1" applyFill="1" applyBorder="1" applyAlignment="1">
      <alignment horizontal="center"/>
    </xf>
    <xf numFmtId="37" fontId="4" fillId="12" borderId="74" xfId="0" applyNumberFormat="1" applyFont="1" applyFill="1" applyBorder="1" applyAlignment="1" applyProtection="1">
      <alignment/>
      <protection/>
    </xf>
    <xf numFmtId="37" fontId="4" fillId="12" borderId="22" xfId="0" applyNumberFormat="1" applyFont="1" applyFill="1" applyBorder="1" applyAlignment="1" applyProtection="1">
      <alignment/>
      <protection/>
    </xf>
    <xf numFmtId="37" fontId="4" fillId="13" borderId="121" xfId="0" applyNumberFormat="1" applyFont="1" applyFill="1" applyBorder="1" applyAlignment="1" applyProtection="1">
      <alignment/>
      <protection/>
    </xf>
    <xf numFmtId="180" fontId="4" fillId="13" borderId="74" xfId="0" applyNumberFormat="1" applyFont="1" applyFill="1" applyBorder="1" applyAlignment="1">
      <alignment/>
    </xf>
    <xf numFmtId="37" fontId="4" fillId="12" borderId="46" xfId="0" applyNumberFormat="1" applyFont="1" applyFill="1" applyBorder="1" applyAlignment="1" applyProtection="1">
      <alignment/>
      <protection/>
    </xf>
    <xf numFmtId="37" fontId="4" fillId="13" borderId="49" xfId="0" applyNumberFormat="1" applyFont="1" applyFill="1" applyBorder="1" applyAlignment="1" applyProtection="1">
      <alignment/>
      <protection/>
    </xf>
    <xf numFmtId="37" fontId="4" fillId="13" borderId="50" xfId="0" applyNumberFormat="1" applyFont="1" applyFill="1" applyBorder="1" applyAlignment="1" applyProtection="1">
      <alignment/>
      <protection/>
    </xf>
    <xf numFmtId="37" fontId="4" fillId="13" borderId="122" xfId="0" applyNumberFormat="1" applyFont="1" applyFill="1" applyBorder="1" applyAlignment="1" applyProtection="1">
      <alignment/>
      <protection/>
    </xf>
    <xf numFmtId="0" fontId="4" fillId="13" borderId="50" xfId="0" applyFont="1" applyFill="1" applyBorder="1" applyAlignment="1">
      <alignment/>
    </xf>
    <xf numFmtId="37" fontId="4" fillId="13" borderId="18" xfId="0" applyNumberFormat="1" applyFont="1" applyFill="1" applyBorder="1" applyAlignment="1" applyProtection="1">
      <alignment/>
      <protection/>
    </xf>
    <xf numFmtId="37" fontId="4" fillId="13" borderId="36" xfId="0" applyNumberFormat="1" applyFont="1" applyFill="1" applyBorder="1" applyAlignment="1" applyProtection="1">
      <alignment/>
      <protection/>
    </xf>
    <xf numFmtId="37" fontId="4" fillId="13" borderId="85" xfId="0" applyNumberFormat="1" applyFont="1" applyFill="1" applyBorder="1" applyAlignment="1" applyProtection="1">
      <alignment/>
      <protection/>
    </xf>
    <xf numFmtId="37" fontId="4" fillId="13" borderId="118" xfId="0" applyNumberFormat="1" applyFont="1" applyFill="1" applyBorder="1" applyAlignment="1" applyProtection="1">
      <alignment/>
      <protection/>
    </xf>
    <xf numFmtId="0" fontId="4" fillId="13" borderId="118" xfId="0" applyFont="1" applyFill="1" applyBorder="1" applyAlignment="1">
      <alignment/>
    </xf>
    <xf numFmtId="37" fontId="4" fillId="13" borderId="23" xfId="0" applyNumberFormat="1" applyFont="1" applyFill="1" applyBorder="1" applyAlignment="1" applyProtection="1">
      <alignment/>
      <protection/>
    </xf>
    <xf numFmtId="37" fontId="4" fillId="13" borderId="43" xfId="0" applyNumberFormat="1" applyFont="1" applyFill="1" applyBorder="1" applyAlignment="1" applyProtection="1">
      <alignment/>
      <protection/>
    </xf>
    <xf numFmtId="37" fontId="4" fillId="13" borderId="47" xfId="0" applyNumberFormat="1" applyFont="1" applyFill="1" applyBorder="1" applyAlignment="1" applyProtection="1">
      <alignment/>
      <protection/>
    </xf>
    <xf numFmtId="0" fontId="4" fillId="13" borderId="47" xfId="0" applyFont="1" applyFill="1" applyBorder="1" applyAlignment="1">
      <alignment/>
    </xf>
    <xf numFmtId="37" fontId="4" fillId="13" borderId="105" xfId="0" applyNumberFormat="1" applyFont="1" applyFill="1" applyBorder="1" applyAlignment="1" applyProtection="1">
      <alignment/>
      <protection/>
    </xf>
    <xf numFmtId="37" fontId="4" fillId="13" borderId="106" xfId="0" applyNumberFormat="1" applyFont="1" applyFill="1" applyBorder="1" applyAlignment="1" applyProtection="1">
      <alignment/>
      <protection/>
    </xf>
    <xf numFmtId="37" fontId="4" fillId="13" borderId="107" xfId="0" applyNumberFormat="1" applyFont="1" applyFill="1" applyBorder="1" applyAlignment="1" applyProtection="1">
      <alignment/>
      <protection/>
    </xf>
    <xf numFmtId="37" fontId="4" fillId="13" borderId="123" xfId="0" applyNumberFormat="1" applyFont="1" applyFill="1" applyBorder="1" applyAlignment="1" applyProtection="1">
      <alignment/>
      <protection/>
    </xf>
    <xf numFmtId="0" fontId="4" fillId="13" borderId="114" xfId="0" applyFont="1" applyFill="1" applyBorder="1" applyAlignment="1">
      <alignment/>
    </xf>
    <xf numFmtId="38" fontId="4" fillId="13" borderId="16" xfId="49" applyFont="1" applyFill="1" applyBorder="1" applyAlignment="1" applyProtection="1">
      <alignment/>
      <protection/>
    </xf>
    <xf numFmtId="38" fontId="4" fillId="13" borderId="22" xfId="49" applyFont="1" applyFill="1" applyBorder="1" applyAlignment="1" applyProtection="1">
      <alignment/>
      <protection/>
    </xf>
    <xf numFmtId="38" fontId="4" fillId="13" borderId="18" xfId="49" applyFont="1" applyFill="1" applyBorder="1" applyAlignment="1" applyProtection="1">
      <alignment/>
      <protection/>
    </xf>
    <xf numFmtId="38" fontId="4" fillId="13" borderId="17" xfId="49" applyFont="1" applyFill="1" applyBorder="1" applyAlignment="1" applyProtection="1">
      <alignment/>
      <protection/>
    </xf>
    <xf numFmtId="0" fontId="4" fillId="13" borderId="70" xfId="0" applyFont="1" applyFill="1" applyBorder="1" applyAlignment="1">
      <alignment/>
    </xf>
    <xf numFmtId="38" fontId="4" fillId="13" borderId="70" xfId="49" applyFont="1" applyFill="1" applyBorder="1" applyAlignment="1" applyProtection="1">
      <alignment/>
      <protection/>
    </xf>
    <xf numFmtId="38" fontId="4" fillId="13" borderId="80" xfId="49" applyFont="1" applyFill="1" applyBorder="1" applyAlignment="1" applyProtection="1">
      <alignment/>
      <protection/>
    </xf>
    <xf numFmtId="0" fontId="4" fillId="13" borderId="109" xfId="0" applyFont="1" applyFill="1" applyBorder="1" applyAlignment="1" quotePrefix="1">
      <alignment/>
    </xf>
    <xf numFmtId="38" fontId="4" fillId="13" borderId="89" xfId="49" applyFont="1" applyFill="1" applyBorder="1" applyAlignment="1" applyProtection="1">
      <alignment/>
      <protection/>
    </xf>
    <xf numFmtId="37" fontId="4" fillId="13" borderId="86" xfId="0" applyNumberFormat="1" applyFont="1" applyFill="1" applyBorder="1" applyAlignment="1" applyProtection="1">
      <alignment/>
      <protection/>
    </xf>
    <xf numFmtId="38" fontId="4" fillId="13" borderId="124" xfId="49" applyFont="1" applyFill="1" applyBorder="1" applyAlignment="1" applyProtection="1">
      <alignment/>
      <protection/>
    </xf>
    <xf numFmtId="37" fontId="4" fillId="13" borderId="89" xfId="0" applyNumberFormat="1" applyFont="1" applyFill="1" applyBorder="1" applyAlignment="1" applyProtection="1">
      <alignment/>
      <protection/>
    </xf>
    <xf numFmtId="37" fontId="4" fillId="13" borderId="125" xfId="0" applyNumberFormat="1" applyFont="1" applyFill="1" applyBorder="1" applyAlignment="1" applyProtection="1">
      <alignment/>
      <protection/>
    </xf>
    <xf numFmtId="38" fontId="4" fillId="13" borderId="126" xfId="49" applyFont="1" applyFill="1" applyBorder="1" applyAlignment="1" applyProtection="1">
      <alignment/>
      <protection/>
    </xf>
    <xf numFmtId="37" fontId="4" fillId="12" borderId="15" xfId="0" applyNumberFormat="1" applyFont="1" applyFill="1" applyBorder="1" applyAlignment="1" applyProtection="1">
      <alignment/>
      <protection/>
    </xf>
    <xf numFmtId="37" fontId="4" fillId="13" borderId="17" xfId="0" applyNumberFormat="1" applyFont="1" applyFill="1" applyBorder="1" applyAlignment="1" applyProtection="1">
      <alignment/>
      <protection/>
    </xf>
    <xf numFmtId="38" fontId="4" fillId="16" borderId="16" xfId="0" applyNumberFormat="1" applyFont="1" applyFill="1" applyBorder="1" applyAlignment="1">
      <alignment/>
    </xf>
    <xf numFmtId="180" fontId="4" fillId="16" borderId="83" xfId="0" applyNumberFormat="1" applyFont="1" applyFill="1" applyBorder="1" applyAlignment="1">
      <alignment/>
    </xf>
    <xf numFmtId="180" fontId="4" fillId="0" borderId="127" xfId="0" applyNumberFormat="1" applyFont="1" applyFill="1" applyBorder="1" applyAlignment="1">
      <alignment/>
    </xf>
    <xf numFmtId="181" fontId="11" fillId="13" borderId="11" xfId="61" applyNumberFormat="1" applyFont="1" applyFill="1" applyBorder="1" applyAlignment="1" applyProtection="1">
      <alignment vertical="center"/>
      <protection/>
    </xf>
    <xf numFmtId="181" fontId="11" fillId="13" borderId="128" xfId="61" applyNumberFormat="1" applyFont="1" applyFill="1" applyBorder="1" applyAlignment="1" applyProtection="1">
      <alignment vertical="center"/>
      <protection/>
    </xf>
    <xf numFmtId="181" fontId="11" fillId="13" borderId="56" xfId="61" applyNumberFormat="1" applyFont="1" applyFill="1" applyBorder="1" applyAlignment="1" applyProtection="1">
      <alignment vertical="center"/>
      <protection/>
    </xf>
    <xf numFmtId="181" fontId="11" fillId="19" borderId="129" xfId="61" applyNumberFormat="1" applyFont="1" applyFill="1" applyBorder="1" applyAlignment="1" applyProtection="1">
      <alignment vertical="center"/>
      <protection/>
    </xf>
    <xf numFmtId="181" fontId="11" fillId="0" borderId="0" xfId="61" applyNumberFormat="1" applyFont="1" applyFill="1" applyBorder="1" applyAlignment="1">
      <alignment vertical="center"/>
      <protection/>
    </xf>
    <xf numFmtId="181" fontId="11" fillId="10" borderId="129" xfId="61" applyNumberFormat="1" applyFont="1" applyFill="1" applyBorder="1" applyAlignment="1" applyProtection="1">
      <alignment vertical="center"/>
      <protection/>
    </xf>
    <xf numFmtId="181" fontId="11" fillId="19" borderId="66" xfId="61" applyNumberFormat="1" applyFont="1" applyFill="1" applyBorder="1" applyAlignment="1" applyProtection="1">
      <alignment vertical="center"/>
      <protection/>
    </xf>
    <xf numFmtId="181" fontId="11" fillId="10" borderId="66" xfId="61" applyNumberFormat="1" applyFont="1" applyFill="1" applyBorder="1" applyAlignment="1" applyProtection="1">
      <alignment vertical="center"/>
      <protection/>
    </xf>
    <xf numFmtId="181" fontId="11" fillId="13" borderId="59" xfId="61" applyNumberFormat="1" applyFont="1" applyFill="1" applyBorder="1" applyAlignment="1" applyProtection="1">
      <alignment vertical="center"/>
      <protection/>
    </xf>
    <xf numFmtId="181" fontId="11" fillId="13" borderId="18" xfId="61" applyNumberFormat="1" applyFont="1" applyFill="1" applyBorder="1" applyAlignment="1" applyProtection="1">
      <alignment vertical="center"/>
      <protection/>
    </xf>
    <xf numFmtId="181" fontId="11" fillId="19" borderId="30" xfId="61" applyNumberFormat="1" applyFont="1" applyFill="1" applyBorder="1" applyAlignment="1" applyProtection="1">
      <alignment vertical="center"/>
      <protection/>
    </xf>
    <xf numFmtId="181" fontId="11" fillId="0" borderId="61" xfId="61" applyNumberFormat="1" applyFont="1" applyFill="1" applyBorder="1" applyAlignment="1">
      <alignment vertical="center"/>
      <protection/>
    </xf>
    <xf numFmtId="0" fontId="4" fillId="0" borderId="10" xfId="0" applyFont="1" applyFill="1" applyBorder="1" applyAlignment="1" quotePrefix="1">
      <alignment/>
    </xf>
    <xf numFmtId="37" fontId="4" fillId="0" borderId="130" xfId="0" applyNumberFormat="1" applyFont="1" applyFill="1" applyBorder="1" applyAlignment="1" applyProtection="1">
      <alignment/>
      <protection/>
    </xf>
    <xf numFmtId="180" fontId="4" fillId="0" borderId="53" xfId="0" applyNumberFormat="1" applyFont="1" applyFill="1" applyBorder="1" applyAlignment="1">
      <alignment/>
    </xf>
    <xf numFmtId="0" fontId="4" fillId="10" borderId="16" xfId="0" applyFont="1" applyFill="1" applyBorder="1" applyAlignment="1">
      <alignment/>
    </xf>
    <xf numFmtId="38" fontId="4" fillId="10" borderId="16" xfId="0" applyNumberFormat="1" applyFont="1" applyFill="1" applyBorder="1" applyAlignment="1">
      <alignment/>
    </xf>
    <xf numFmtId="180" fontId="4" fillId="10" borderId="83" xfId="0" applyNumberFormat="1" applyFont="1" applyFill="1" applyBorder="1" applyAlignment="1">
      <alignment/>
    </xf>
    <xf numFmtId="38" fontId="4" fillId="10" borderId="84" xfId="0" applyNumberFormat="1" applyFont="1" applyFill="1" applyBorder="1" applyAlignment="1">
      <alignment/>
    </xf>
    <xf numFmtId="180" fontId="4" fillId="10" borderId="79" xfId="0" applyNumberFormat="1" applyFont="1" applyFill="1" applyBorder="1" applyAlignment="1">
      <alignment/>
    </xf>
    <xf numFmtId="180" fontId="4" fillId="10" borderId="70" xfId="0" applyNumberFormat="1" applyFont="1" applyFill="1" applyBorder="1" applyAlignment="1">
      <alignment/>
    </xf>
    <xf numFmtId="0" fontId="4" fillId="10" borderId="70" xfId="0" applyFont="1" applyFill="1" applyBorder="1" applyAlignment="1">
      <alignment horizontal="right"/>
    </xf>
    <xf numFmtId="38" fontId="4" fillId="10" borderId="70" xfId="0" applyNumberFormat="1" applyFont="1" applyFill="1" applyBorder="1" applyAlignment="1">
      <alignment/>
    </xf>
    <xf numFmtId="38" fontId="4" fillId="10" borderId="101" xfId="0" applyNumberFormat="1" applyFont="1" applyFill="1" applyBorder="1" applyAlignment="1">
      <alignment/>
    </xf>
    <xf numFmtId="180" fontId="4" fillId="10" borderId="45" xfId="0" applyNumberFormat="1" applyFont="1" applyFill="1" applyBorder="1" applyAlignment="1">
      <alignment/>
    </xf>
    <xf numFmtId="38" fontId="4" fillId="10" borderId="102" xfId="0" applyNumberFormat="1" applyFont="1" applyFill="1" applyBorder="1" applyAlignment="1">
      <alignment/>
    </xf>
    <xf numFmtId="0" fontId="4" fillId="16" borderId="18" xfId="0" applyFont="1" applyFill="1" applyBorder="1" applyAlignment="1" quotePrefix="1">
      <alignment/>
    </xf>
    <xf numFmtId="38" fontId="4" fillId="16" borderId="49" xfId="0" applyNumberFormat="1" applyFont="1" applyFill="1" applyBorder="1" applyAlignment="1">
      <alignment/>
    </xf>
    <xf numFmtId="38" fontId="4" fillId="16" borderId="22" xfId="0" applyNumberFormat="1" applyFont="1" applyFill="1" applyBorder="1" applyAlignment="1">
      <alignment/>
    </xf>
    <xf numFmtId="180" fontId="4" fillId="10" borderId="131" xfId="0" applyNumberFormat="1" applyFont="1" applyFill="1" applyBorder="1" applyAlignment="1">
      <alignment/>
    </xf>
    <xf numFmtId="37" fontId="4" fillId="0" borderId="132" xfId="0" applyNumberFormat="1" applyFont="1" applyFill="1" applyBorder="1" applyAlignment="1" applyProtection="1">
      <alignment/>
      <protection/>
    </xf>
    <xf numFmtId="37" fontId="4" fillId="0" borderId="133" xfId="0" applyNumberFormat="1" applyFont="1" applyFill="1" applyBorder="1" applyAlignment="1" applyProtection="1">
      <alignment/>
      <protection/>
    </xf>
    <xf numFmtId="37" fontId="4" fillId="0" borderId="134" xfId="0" applyNumberFormat="1" applyFont="1" applyFill="1" applyBorder="1" applyAlignment="1" applyProtection="1">
      <alignment/>
      <protection/>
    </xf>
    <xf numFmtId="37" fontId="4" fillId="0" borderId="135" xfId="0" applyNumberFormat="1" applyFont="1" applyFill="1" applyBorder="1" applyAlignment="1" applyProtection="1">
      <alignment/>
      <protection/>
    </xf>
    <xf numFmtId="37" fontId="4" fillId="0" borderId="136" xfId="0" applyNumberFormat="1" applyFont="1" applyFill="1" applyBorder="1" applyAlignment="1" applyProtection="1">
      <alignment/>
      <protection/>
    </xf>
    <xf numFmtId="37" fontId="4" fillId="10" borderId="16" xfId="0" applyNumberFormat="1" applyFont="1" applyFill="1" applyBorder="1" applyAlignment="1" applyProtection="1">
      <alignment/>
      <protection/>
    </xf>
    <xf numFmtId="37" fontId="4" fillId="10" borderId="83" xfId="0" applyNumberFormat="1" applyFont="1" applyFill="1" applyBorder="1" applyAlignment="1" applyProtection="1">
      <alignment/>
      <protection/>
    </xf>
    <xf numFmtId="37" fontId="4" fillId="10" borderId="49" xfId="0" applyNumberFormat="1" applyFont="1" applyFill="1" applyBorder="1" applyAlignment="1" applyProtection="1">
      <alignment/>
      <protection/>
    </xf>
    <xf numFmtId="37" fontId="4" fillId="10" borderId="79" xfId="0" applyNumberFormat="1" applyFont="1" applyFill="1" applyBorder="1" applyAlignment="1" applyProtection="1">
      <alignment/>
      <protection/>
    </xf>
    <xf numFmtId="37" fontId="4" fillId="10" borderId="70" xfId="0" applyNumberFormat="1" applyFont="1" applyFill="1" applyBorder="1" applyAlignment="1" applyProtection="1">
      <alignment/>
      <protection/>
    </xf>
    <xf numFmtId="37" fontId="4" fillId="10" borderId="84" xfId="0" applyNumberFormat="1" applyFont="1" applyFill="1" applyBorder="1" applyAlignment="1" applyProtection="1">
      <alignment/>
      <protection/>
    </xf>
    <xf numFmtId="37" fontId="4" fillId="16" borderId="18" xfId="0" applyNumberFormat="1" applyFont="1" applyFill="1" applyBorder="1" applyAlignment="1" applyProtection="1">
      <alignment/>
      <protection/>
    </xf>
    <xf numFmtId="37" fontId="4" fillId="16" borderId="83" xfId="0" applyNumberFormat="1" applyFont="1" applyFill="1" applyBorder="1" applyAlignment="1" applyProtection="1">
      <alignment/>
      <protection/>
    </xf>
    <xf numFmtId="37" fontId="4" fillId="16" borderId="85" xfId="0" applyNumberFormat="1" applyFont="1" applyFill="1" applyBorder="1" applyAlignment="1" applyProtection="1">
      <alignment/>
      <protection/>
    </xf>
    <xf numFmtId="37" fontId="4" fillId="16" borderId="49" xfId="0" applyNumberFormat="1" applyFont="1" applyFill="1" applyBorder="1" applyAlignment="1" applyProtection="1">
      <alignment/>
      <protection/>
    </xf>
    <xf numFmtId="0" fontId="4" fillId="10" borderId="23" xfId="0" applyFont="1" applyFill="1" applyBorder="1" applyAlignment="1">
      <alignment/>
    </xf>
    <xf numFmtId="38" fontId="4" fillId="10" borderId="23" xfId="49" applyFont="1" applyFill="1" applyBorder="1" applyAlignment="1" applyProtection="1">
      <alignment/>
      <protection/>
    </xf>
    <xf numFmtId="37" fontId="4" fillId="10" borderId="14" xfId="0" applyNumberFormat="1" applyFont="1" applyFill="1" applyBorder="1" applyAlignment="1" applyProtection="1">
      <alignment/>
      <protection/>
    </xf>
    <xf numFmtId="38" fontId="4" fillId="10" borderId="24" xfId="49" applyFont="1" applyFill="1" applyBorder="1" applyAlignment="1" applyProtection="1">
      <alignment/>
      <protection/>
    </xf>
    <xf numFmtId="37" fontId="4" fillId="10" borderId="23" xfId="0" applyNumberFormat="1" applyFont="1" applyFill="1" applyBorder="1" applyAlignment="1" applyProtection="1">
      <alignment/>
      <protection/>
    </xf>
    <xf numFmtId="38" fontId="4" fillId="10" borderId="16" xfId="49" applyFont="1" applyFill="1" applyBorder="1" applyAlignment="1" applyProtection="1">
      <alignment/>
      <protection/>
    </xf>
    <xf numFmtId="38" fontId="4" fillId="10" borderId="22" xfId="49" applyFont="1" applyFill="1" applyBorder="1" applyAlignment="1" applyProtection="1">
      <alignment/>
      <protection/>
    </xf>
    <xf numFmtId="0" fontId="4" fillId="16" borderId="98" xfId="0" applyFont="1" applyFill="1" applyBorder="1" applyAlignment="1">
      <alignment/>
    </xf>
    <xf numFmtId="38" fontId="4" fillId="16" borderId="90" xfId="49" applyFont="1" applyFill="1" applyBorder="1" applyAlignment="1" applyProtection="1">
      <alignment/>
      <protection/>
    </xf>
    <xf numFmtId="37" fontId="4" fillId="16" borderId="91" xfId="0" applyNumberFormat="1" applyFont="1" applyFill="1" applyBorder="1" applyAlignment="1" applyProtection="1">
      <alignment/>
      <protection/>
    </xf>
    <xf numFmtId="38" fontId="4" fillId="16" borderId="99" xfId="49" applyFont="1" applyFill="1" applyBorder="1" applyAlignment="1" applyProtection="1">
      <alignment/>
      <protection/>
    </xf>
    <xf numFmtId="37" fontId="4" fillId="16" borderId="90" xfId="0" applyNumberFormat="1" applyFont="1" applyFill="1" applyBorder="1" applyAlignment="1" applyProtection="1">
      <alignment/>
      <protection/>
    </xf>
    <xf numFmtId="37" fontId="4" fillId="16" borderId="92" xfId="0" applyNumberFormat="1" applyFont="1" applyFill="1" applyBorder="1" applyAlignment="1" applyProtection="1">
      <alignment/>
      <protection/>
    </xf>
    <xf numFmtId="38" fontId="4" fillId="10" borderId="70" xfId="49" applyFont="1" applyFill="1" applyBorder="1" applyAlignment="1" applyProtection="1">
      <alignment/>
      <protection/>
    </xf>
    <xf numFmtId="38" fontId="4" fillId="10" borderId="80" xfId="49" applyFont="1" applyFill="1" applyBorder="1" applyAlignment="1" applyProtection="1">
      <alignment/>
      <protection/>
    </xf>
    <xf numFmtId="180" fontId="4" fillId="0" borderId="137" xfId="0" applyNumberFormat="1" applyFont="1" applyFill="1" applyBorder="1" applyAlignment="1">
      <alignment/>
    </xf>
    <xf numFmtId="0" fontId="4" fillId="10" borderId="70" xfId="0" applyFont="1" applyFill="1" applyBorder="1" applyAlignment="1">
      <alignment/>
    </xf>
    <xf numFmtId="38" fontId="4" fillId="10" borderId="43" xfId="0" applyNumberFormat="1" applyFont="1" applyFill="1" applyBorder="1" applyAlignment="1">
      <alignment/>
    </xf>
    <xf numFmtId="38" fontId="4" fillId="10" borderId="23" xfId="49" applyFont="1" applyFill="1" applyBorder="1" applyAlignment="1">
      <alignment/>
    </xf>
    <xf numFmtId="38" fontId="4" fillId="10" borderId="23" xfId="0" applyNumberFormat="1" applyFont="1" applyFill="1" applyBorder="1" applyAlignment="1">
      <alignment/>
    </xf>
    <xf numFmtId="38" fontId="4" fillId="10" borderId="24" xfId="0" applyNumberFormat="1" applyFont="1" applyFill="1" applyBorder="1" applyAlignment="1">
      <alignment/>
    </xf>
    <xf numFmtId="0" fontId="4" fillId="16" borderId="81" xfId="0" applyFont="1" applyFill="1" applyBorder="1" applyAlignment="1" quotePrefix="1">
      <alignment/>
    </xf>
    <xf numFmtId="38" fontId="4" fillId="16" borderId="81" xfId="0" applyNumberFormat="1" applyFont="1" applyFill="1" applyBorder="1" applyAlignment="1">
      <alignment/>
    </xf>
    <xf numFmtId="180" fontId="4" fillId="16" borderId="86" xfId="0" applyNumberFormat="1" applyFont="1" applyFill="1" applyBorder="1" applyAlignment="1">
      <alignment/>
    </xf>
    <xf numFmtId="38" fontId="4" fillId="16" borderId="82" xfId="0" applyNumberFormat="1" applyFont="1" applyFill="1" applyBorder="1" applyAlignment="1">
      <alignment/>
    </xf>
    <xf numFmtId="38" fontId="4" fillId="16" borderId="100" xfId="0" applyNumberFormat="1" applyFont="1" applyFill="1" applyBorder="1" applyAlignment="1">
      <alignment/>
    </xf>
    <xf numFmtId="0" fontId="4" fillId="10" borderId="36" xfId="0" applyFont="1" applyFill="1" applyBorder="1" applyAlignment="1" quotePrefix="1">
      <alignment horizontal="center"/>
    </xf>
    <xf numFmtId="37" fontId="4" fillId="10" borderId="10" xfId="0" applyNumberFormat="1" applyFont="1" applyFill="1" applyBorder="1" applyAlignment="1" applyProtection="1">
      <alignment horizontal="right"/>
      <protection/>
    </xf>
    <xf numFmtId="180" fontId="4" fillId="10" borderId="57" xfId="0" applyNumberFormat="1" applyFont="1" applyFill="1" applyBorder="1" applyAlignment="1">
      <alignment horizontal="right"/>
    </xf>
    <xf numFmtId="37" fontId="4" fillId="10" borderId="43" xfId="0" applyNumberFormat="1" applyFont="1" applyFill="1" applyBorder="1" applyAlignment="1" applyProtection="1">
      <alignment/>
      <protection/>
    </xf>
    <xf numFmtId="37" fontId="4" fillId="16" borderId="105" xfId="0" applyNumberFormat="1" applyFont="1" applyFill="1" applyBorder="1" applyAlignment="1" applyProtection="1">
      <alignment/>
      <protection/>
    </xf>
    <xf numFmtId="37" fontId="4" fillId="16" borderId="106" xfId="0" applyNumberFormat="1" applyFont="1" applyFill="1" applyBorder="1" applyAlignment="1" applyProtection="1">
      <alignment/>
      <protection/>
    </xf>
    <xf numFmtId="37" fontId="4" fillId="16" borderId="107" xfId="0" applyNumberFormat="1" applyFont="1" applyFill="1" applyBorder="1" applyAlignment="1" applyProtection="1">
      <alignment/>
      <protection/>
    </xf>
    <xf numFmtId="37" fontId="4" fillId="16" borderId="108" xfId="0" applyNumberFormat="1" applyFont="1" applyFill="1" applyBorder="1" applyAlignment="1" applyProtection="1">
      <alignment/>
      <protection/>
    </xf>
    <xf numFmtId="37" fontId="4" fillId="10" borderId="18" xfId="0" applyNumberFormat="1" applyFont="1" applyFill="1" applyBorder="1" applyAlignment="1" applyProtection="1">
      <alignment horizontal="right"/>
      <protection/>
    </xf>
    <xf numFmtId="37" fontId="4" fillId="10" borderId="12" xfId="0" applyNumberFormat="1" applyFont="1" applyFill="1" applyBorder="1" applyAlignment="1" applyProtection="1">
      <alignment horizontal="right"/>
      <protection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4" fillId="16" borderId="114" xfId="0" applyFont="1" applyFill="1" applyBorder="1" applyAlignment="1">
      <alignment/>
    </xf>
    <xf numFmtId="38" fontId="4" fillId="16" borderId="105" xfId="49" applyFont="1" applyFill="1" applyBorder="1" applyAlignment="1" applyProtection="1">
      <alignment/>
      <protection/>
    </xf>
    <xf numFmtId="38" fontId="4" fillId="16" borderId="115" xfId="49" applyFont="1" applyFill="1" applyBorder="1" applyAlignment="1" applyProtection="1">
      <alignment/>
      <protection/>
    </xf>
    <xf numFmtId="0" fontId="4" fillId="10" borderId="18" xfId="0" applyFont="1" applyFill="1" applyBorder="1" applyAlignment="1" quotePrefix="1">
      <alignment horizontal="left"/>
    </xf>
    <xf numFmtId="37" fontId="4" fillId="10" borderId="52" xfId="0" applyNumberFormat="1" applyFont="1" applyFill="1" applyBorder="1" applyAlignment="1" applyProtection="1">
      <alignment/>
      <protection/>
    </xf>
    <xf numFmtId="37" fontId="4" fillId="10" borderId="69" xfId="0" applyNumberFormat="1" applyFont="1" applyFill="1" applyBorder="1" applyAlignment="1" applyProtection="1">
      <alignment/>
      <protection/>
    </xf>
    <xf numFmtId="0" fontId="4" fillId="10" borderId="18" xfId="0" applyFont="1" applyFill="1" applyBorder="1" applyAlignment="1" quotePrefix="1">
      <alignment/>
    </xf>
    <xf numFmtId="37" fontId="4" fillId="0" borderId="47" xfId="0" applyNumberFormat="1" applyFont="1" applyBorder="1" applyAlignment="1">
      <alignment/>
    </xf>
    <xf numFmtId="37" fontId="4" fillId="10" borderId="17" xfId="0" applyNumberFormat="1" applyFont="1" applyFill="1" applyBorder="1" applyAlignment="1" applyProtection="1">
      <alignment horizontal="right"/>
      <protection/>
    </xf>
    <xf numFmtId="38" fontId="4" fillId="0" borderId="84" xfId="0" applyNumberFormat="1" applyFont="1" applyFill="1" applyBorder="1" applyAlignment="1">
      <alignment/>
    </xf>
    <xf numFmtId="0" fontId="4" fillId="0" borderId="138" xfId="0" applyFont="1" applyFill="1" applyBorder="1" applyAlignment="1" quotePrefix="1">
      <alignment/>
    </xf>
    <xf numFmtId="38" fontId="4" fillId="0" borderId="138" xfId="0" applyNumberFormat="1" applyFont="1" applyFill="1" applyBorder="1" applyAlignment="1">
      <alignment/>
    </xf>
    <xf numFmtId="180" fontId="4" fillId="0" borderId="138" xfId="0" applyNumberFormat="1" applyFont="1" applyFill="1" applyBorder="1" applyAlignment="1">
      <alignment/>
    </xf>
    <xf numFmtId="38" fontId="4" fillId="0" borderId="138" xfId="49" applyFont="1" applyFill="1" applyBorder="1" applyAlignment="1">
      <alignment/>
    </xf>
    <xf numFmtId="0" fontId="4" fillId="0" borderId="138" xfId="0" applyFont="1" applyFill="1" applyBorder="1" applyAlignment="1">
      <alignment horizontal="right"/>
    </xf>
    <xf numFmtId="180" fontId="4" fillId="0" borderId="139" xfId="0" applyNumberFormat="1" applyFont="1" applyFill="1" applyBorder="1" applyAlignment="1">
      <alignment/>
    </xf>
    <xf numFmtId="38" fontId="4" fillId="0" borderId="140" xfId="0" applyNumberFormat="1" applyFont="1" applyFill="1" applyBorder="1" applyAlignment="1">
      <alignment/>
    </xf>
    <xf numFmtId="37" fontId="4" fillId="0" borderId="138" xfId="0" applyNumberFormat="1" applyFont="1" applyFill="1" applyBorder="1" applyAlignment="1" applyProtection="1">
      <alignment/>
      <protection/>
    </xf>
    <xf numFmtId="37" fontId="4" fillId="0" borderId="141" xfId="0" applyNumberFormat="1" applyFont="1" applyFill="1" applyBorder="1" applyAlignment="1" applyProtection="1">
      <alignment/>
      <protection/>
    </xf>
    <xf numFmtId="38" fontId="4" fillId="9" borderId="16" xfId="0" applyNumberFormat="1" applyFont="1" applyFill="1" applyBorder="1" applyAlignment="1">
      <alignment/>
    </xf>
    <xf numFmtId="180" fontId="4" fillId="9" borderId="83" xfId="0" applyNumberFormat="1" applyFont="1" applyFill="1" applyBorder="1" applyAlignment="1">
      <alignment/>
    </xf>
    <xf numFmtId="37" fontId="4" fillId="9" borderId="83" xfId="0" applyNumberFormat="1" applyFont="1" applyFill="1" applyBorder="1" applyAlignment="1" applyProtection="1">
      <alignment/>
      <protection/>
    </xf>
    <xf numFmtId="37" fontId="4" fillId="9" borderId="49" xfId="0" applyNumberFormat="1" applyFont="1" applyFill="1" applyBorder="1" applyAlignment="1" applyProtection="1">
      <alignment/>
      <protection/>
    </xf>
    <xf numFmtId="0" fontId="4" fillId="3" borderId="16" xfId="0" applyFont="1" applyFill="1" applyBorder="1" applyAlignment="1">
      <alignment/>
    </xf>
    <xf numFmtId="38" fontId="4" fillId="3" borderId="16" xfId="0" applyNumberFormat="1" applyFont="1" applyFill="1" applyBorder="1" applyAlignment="1">
      <alignment/>
    </xf>
    <xf numFmtId="180" fontId="4" fillId="3" borderId="83" xfId="0" applyNumberFormat="1" applyFont="1" applyFill="1" applyBorder="1" applyAlignment="1">
      <alignment/>
    </xf>
    <xf numFmtId="38" fontId="4" fillId="3" borderId="84" xfId="0" applyNumberFormat="1" applyFont="1" applyFill="1" applyBorder="1" applyAlignment="1">
      <alignment/>
    </xf>
    <xf numFmtId="180" fontId="4" fillId="3" borderId="79" xfId="0" applyNumberFormat="1" applyFont="1" applyFill="1" applyBorder="1" applyAlignment="1">
      <alignment/>
    </xf>
    <xf numFmtId="180" fontId="4" fillId="3" borderId="70" xfId="0" applyNumberFormat="1" applyFont="1" applyFill="1" applyBorder="1" applyAlignment="1">
      <alignment/>
    </xf>
    <xf numFmtId="0" fontId="4" fillId="3" borderId="70" xfId="0" applyFont="1" applyFill="1" applyBorder="1" applyAlignment="1">
      <alignment horizontal="right"/>
    </xf>
    <xf numFmtId="38" fontId="4" fillId="3" borderId="70" xfId="0" applyNumberFormat="1" applyFont="1" applyFill="1" applyBorder="1" applyAlignment="1">
      <alignment/>
    </xf>
    <xf numFmtId="38" fontId="4" fillId="3" borderId="101" xfId="0" applyNumberFormat="1" applyFont="1" applyFill="1" applyBorder="1" applyAlignment="1">
      <alignment/>
    </xf>
    <xf numFmtId="180" fontId="4" fillId="3" borderId="45" xfId="0" applyNumberFormat="1" applyFont="1" applyFill="1" applyBorder="1" applyAlignment="1">
      <alignment/>
    </xf>
    <xf numFmtId="38" fontId="4" fillId="3" borderId="102" xfId="0" applyNumberFormat="1" applyFont="1" applyFill="1" applyBorder="1" applyAlignment="1">
      <alignment/>
    </xf>
    <xf numFmtId="180" fontId="4" fillId="3" borderId="131" xfId="0" applyNumberFormat="1" applyFont="1" applyFill="1" applyBorder="1" applyAlignment="1">
      <alignment/>
    </xf>
    <xf numFmtId="37" fontId="4" fillId="3" borderId="16" xfId="0" applyNumberFormat="1" applyFont="1" applyFill="1" applyBorder="1" applyAlignment="1" applyProtection="1">
      <alignment/>
      <protection/>
    </xf>
    <xf numFmtId="37" fontId="4" fillId="3" borderId="83" xfId="0" applyNumberFormat="1" applyFont="1" applyFill="1" applyBorder="1" applyAlignment="1" applyProtection="1">
      <alignment/>
      <protection/>
    </xf>
    <xf numFmtId="37" fontId="4" fillId="3" borderId="49" xfId="0" applyNumberFormat="1" applyFont="1" applyFill="1" applyBorder="1" applyAlignment="1" applyProtection="1">
      <alignment/>
      <protection/>
    </xf>
    <xf numFmtId="37" fontId="4" fillId="3" borderId="79" xfId="0" applyNumberFormat="1" applyFont="1" applyFill="1" applyBorder="1" applyAlignment="1" applyProtection="1">
      <alignment/>
      <protection/>
    </xf>
    <xf numFmtId="37" fontId="4" fillId="3" borderId="70" xfId="0" applyNumberFormat="1" applyFont="1" applyFill="1" applyBorder="1" applyAlignment="1" applyProtection="1">
      <alignment/>
      <protection/>
    </xf>
    <xf numFmtId="37" fontId="4" fillId="3" borderId="84" xfId="0" applyNumberFormat="1" applyFont="1" applyFill="1" applyBorder="1" applyAlignment="1" applyProtection="1">
      <alignment/>
      <protection/>
    </xf>
    <xf numFmtId="0" fontId="4" fillId="9" borderId="18" xfId="0" applyFont="1" applyFill="1" applyBorder="1" applyAlignment="1" quotePrefix="1">
      <alignment/>
    </xf>
    <xf numFmtId="37" fontId="4" fillId="9" borderId="18" xfId="0" applyNumberFormat="1" applyFont="1" applyFill="1" applyBorder="1" applyAlignment="1" applyProtection="1">
      <alignment/>
      <protection/>
    </xf>
    <xf numFmtId="37" fontId="4" fillId="9" borderId="85" xfId="0" applyNumberFormat="1" applyFont="1" applyFill="1" applyBorder="1" applyAlignment="1" applyProtection="1">
      <alignment/>
      <protection/>
    </xf>
    <xf numFmtId="38" fontId="4" fillId="9" borderId="49" xfId="0" applyNumberFormat="1" applyFont="1" applyFill="1" applyBorder="1" applyAlignment="1">
      <alignment/>
    </xf>
    <xf numFmtId="38" fontId="4" fillId="9" borderId="22" xfId="0" applyNumberFormat="1" applyFont="1" applyFill="1" applyBorder="1" applyAlignment="1">
      <alignment/>
    </xf>
    <xf numFmtId="0" fontId="4" fillId="9" borderId="98" xfId="0" applyFont="1" applyFill="1" applyBorder="1" applyAlignment="1">
      <alignment/>
    </xf>
    <xf numFmtId="38" fontId="4" fillId="9" borderId="90" xfId="49" applyFont="1" applyFill="1" applyBorder="1" applyAlignment="1" applyProtection="1">
      <alignment/>
      <protection/>
    </xf>
    <xf numFmtId="37" fontId="4" fillId="9" borderId="91" xfId="0" applyNumberFormat="1" applyFont="1" applyFill="1" applyBorder="1" applyAlignment="1" applyProtection="1">
      <alignment/>
      <protection/>
    </xf>
    <xf numFmtId="38" fontId="4" fillId="9" borderId="99" xfId="49" applyFont="1" applyFill="1" applyBorder="1" applyAlignment="1" applyProtection="1">
      <alignment/>
      <protection/>
    </xf>
    <xf numFmtId="37" fontId="4" fillId="9" borderId="90" xfId="0" applyNumberFormat="1" applyFont="1" applyFill="1" applyBorder="1" applyAlignment="1" applyProtection="1">
      <alignment/>
      <protection/>
    </xf>
    <xf numFmtId="37" fontId="4" fillId="9" borderId="92" xfId="0" applyNumberFormat="1" applyFont="1" applyFill="1" applyBorder="1" applyAlignment="1" applyProtection="1">
      <alignment/>
      <protection/>
    </xf>
    <xf numFmtId="0" fontId="4" fillId="3" borderId="23" xfId="0" applyFont="1" applyFill="1" applyBorder="1" applyAlignment="1">
      <alignment/>
    </xf>
    <xf numFmtId="38" fontId="4" fillId="3" borderId="23" xfId="49" applyFont="1" applyFill="1" applyBorder="1" applyAlignment="1" applyProtection="1">
      <alignment/>
      <protection/>
    </xf>
    <xf numFmtId="37" fontId="4" fillId="3" borderId="14" xfId="0" applyNumberFormat="1" applyFont="1" applyFill="1" applyBorder="1" applyAlignment="1" applyProtection="1">
      <alignment/>
      <protection/>
    </xf>
    <xf numFmtId="38" fontId="4" fillId="3" borderId="24" xfId="49" applyFont="1" applyFill="1" applyBorder="1" applyAlignment="1" applyProtection="1">
      <alignment/>
      <protection/>
    </xf>
    <xf numFmtId="37" fontId="4" fillId="3" borderId="23" xfId="0" applyNumberFormat="1" applyFont="1" applyFill="1" applyBorder="1" applyAlignment="1" applyProtection="1">
      <alignment/>
      <protection/>
    </xf>
    <xf numFmtId="0" fontId="4" fillId="3" borderId="70" xfId="0" applyFont="1" applyFill="1" applyBorder="1" applyAlignment="1">
      <alignment/>
    </xf>
    <xf numFmtId="38" fontId="4" fillId="3" borderId="70" xfId="49" applyFont="1" applyFill="1" applyBorder="1" applyAlignment="1" applyProtection="1">
      <alignment/>
      <protection/>
    </xf>
    <xf numFmtId="38" fontId="4" fillId="3" borderId="80" xfId="49" applyFont="1" applyFill="1" applyBorder="1" applyAlignment="1" applyProtection="1">
      <alignment/>
      <protection/>
    </xf>
    <xf numFmtId="0" fontId="4" fillId="0" borderId="142" xfId="0" applyFont="1" applyFill="1" applyBorder="1" applyAlignment="1" quotePrefix="1">
      <alignment/>
    </xf>
    <xf numFmtId="37" fontId="4" fillId="0" borderId="142" xfId="0" applyNumberFormat="1" applyFont="1" applyFill="1" applyBorder="1" applyAlignment="1" applyProtection="1">
      <alignment/>
      <protection/>
    </xf>
    <xf numFmtId="37" fontId="4" fillId="0" borderId="143" xfId="0" applyNumberFormat="1" applyFont="1" applyFill="1" applyBorder="1" applyAlignment="1" applyProtection="1">
      <alignment/>
      <protection/>
    </xf>
    <xf numFmtId="37" fontId="4" fillId="0" borderId="144" xfId="0" applyNumberFormat="1" applyFont="1" applyFill="1" applyBorder="1" applyAlignment="1" applyProtection="1">
      <alignment/>
      <protection/>
    </xf>
    <xf numFmtId="37" fontId="4" fillId="0" borderId="131" xfId="0" applyNumberFormat="1" applyFont="1" applyFill="1" applyBorder="1" applyAlignment="1" applyProtection="1">
      <alignment/>
      <protection/>
    </xf>
    <xf numFmtId="37" fontId="4" fillId="0" borderId="145" xfId="0" applyNumberFormat="1" applyFont="1" applyFill="1" applyBorder="1" applyAlignment="1" applyProtection="1">
      <alignment/>
      <protection/>
    </xf>
    <xf numFmtId="0" fontId="4" fillId="0" borderId="127" xfId="0" applyFont="1" applyFill="1" applyBorder="1" applyAlignment="1" quotePrefix="1">
      <alignment/>
    </xf>
    <xf numFmtId="37" fontId="4" fillId="0" borderId="127" xfId="0" applyNumberFormat="1" applyFont="1" applyFill="1" applyBorder="1" applyAlignment="1" applyProtection="1">
      <alignment/>
      <protection/>
    </xf>
    <xf numFmtId="37" fontId="4" fillId="0" borderId="146" xfId="0" applyNumberFormat="1" applyFont="1" applyFill="1" applyBorder="1" applyAlignment="1" applyProtection="1">
      <alignment/>
      <protection/>
    </xf>
    <xf numFmtId="37" fontId="4" fillId="0" borderId="147" xfId="0" applyNumberFormat="1" applyFont="1" applyFill="1" applyBorder="1" applyAlignment="1" applyProtection="1">
      <alignment/>
      <protection/>
    </xf>
    <xf numFmtId="37" fontId="4" fillId="0" borderId="148" xfId="0" applyNumberFormat="1" applyFont="1" applyFill="1" applyBorder="1" applyAlignment="1" applyProtection="1">
      <alignment/>
      <protection/>
    </xf>
    <xf numFmtId="37" fontId="4" fillId="0" borderId="149" xfId="0" applyNumberFormat="1" applyFont="1" applyFill="1" applyBorder="1" applyAlignment="1" applyProtection="1">
      <alignment/>
      <protection/>
    </xf>
    <xf numFmtId="38" fontId="4" fillId="3" borderId="43" xfId="0" applyNumberFormat="1" applyFont="1" applyFill="1" applyBorder="1" applyAlignment="1">
      <alignment/>
    </xf>
    <xf numFmtId="38" fontId="4" fillId="3" borderId="23" xfId="49" applyFont="1" applyFill="1" applyBorder="1" applyAlignment="1">
      <alignment/>
    </xf>
    <xf numFmtId="38" fontId="4" fillId="3" borderId="23" xfId="0" applyNumberFormat="1" applyFont="1" applyFill="1" applyBorder="1" applyAlignment="1">
      <alignment/>
    </xf>
    <xf numFmtId="38" fontId="4" fillId="3" borderId="24" xfId="0" applyNumberFormat="1" applyFont="1" applyFill="1" applyBorder="1" applyAlignment="1">
      <alignment/>
    </xf>
    <xf numFmtId="0" fontId="4" fillId="9" borderId="81" xfId="0" applyFont="1" applyFill="1" applyBorder="1" applyAlignment="1" quotePrefix="1">
      <alignment/>
    </xf>
    <xf numFmtId="37" fontId="4" fillId="9" borderId="105" xfId="0" applyNumberFormat="1" applyFont="1" applyFill="1" applyBorder="1" applyAlignment="1" applyProtection="1">
      <alignment/>
      <protection/>
    </xf>
    <xf numFmtId="37" fontId="4" fillId="9" borderId="106" xfId="0" applyNumberFormat="1" applyFont="1" applyFill="1" applyBorder="1" applyAlignment="1" applyProtection="1">
      <alignment/>
      <protection/>
    </xf>
    <xf numFmtId="37" fontId="4" fillId="9" borderId="107" xfId="0" applyNumberFormat="1" applyFont="1" applyFill="1" applyBorder="1" applyAlignment="1" applyProtection="1">
      <alignment/>
      <protection/>
    </xf>
    <xf numFmtId="37" fontId="4" fillId="9" borderId="108" xfId="0" applyNumberFormat="1" applyFont="1" applyFill="1" applyBorder="1" applyAlignment="1" applyProtection="1">
      <alignment/>
      <protection/>
    </xf>
    <xf numFmtId="37" fontId="4" fillId="3" borderId="43" xfId="0" applyNumberFormat="1" applyFont="1" applyFill="1" applyBorder="1" applyAlignment="1" applyProtection="1">
      <alignment/>
      <protection/>
    </xf>
    <xf numFmtId="0" fontId="4" fillId="9" borderId="114" xfId="0" applyFont="1" applyFill="1" applyBorder="1" applyAlignment="1">
      <alignment/>
    </xf>
    <xf numFmtId="38" fontId="4" fillId="9" borderId="105" xfId="49" applyFont="1" applyFill="1" applyBorder="1" applyAlignment="1" applyProtection="1">
      <alignment/>
      <protection/>
    </xf>
    <xf numFmtId="38" fontId="4" fillId="9" borderId="115" xfId="49" applyFont="1" applyFill="1" applyBorder="1" applyAlignment="1" applyProtection="1">
      <alignment/>
      <protection/>
    </xf>
    <xf numFmtId="37" fontId="4" fillId="10" borderId="90" xfId="0" applyNumberFormat="1" applyFont="1" applyFill="1" applyBorder="1" applyAlignment="1" applyProtection="1">
      <alignment/>
      <protection/>
    </xf>
    <xf numFmtId="37" fontId="4" fillId="10" borderId="103" xfId="0" applyNumberFormat="1" applyFont="1" applyFill="1" applyBorder="1" applyAlignment="1" applyProtection="1">
      <alignment/>
      <protection/>
    </xf>
    <xf numFmtId="37" fontId="4" fillId="10" borderId="104" xfId="0" applyNumberFormat="1" applyFont="1" applyFill="1" applyBorder="1" applyAlignment="1" applyProtection="1">
      <alignment/>
      <protection/>
    </xf>
    <xf numFmtId="37" fontId="4" fillId="10" borderId="98" xfId="0" applyNumberFormat="1" applyFont="1" applyFill="1" applyBorder="1" applyAlignment="1" applyProtection="1">
      <alignment/>
      <protection/>
    </xf>
    <xf numFmtId="37" fontId="4" fillId="10" borderId="99" xfId="0" applyNumberFormat="1" applyFont="1" applyFill="1" applyBorder="1" applyAlignment="1" applyProtection="1">
      <alignment/>
      <protection/>
    </xf>
    <xf numFmtId="37" fontId="4" fillId="10" borderId="92" xfId="0" applyNumberFormat="1" applyFont="1" applyFill="1" applyBorder="1" applyAlignment="1" applyProtection="1">
      <alignment/>
      <protection/>
    </xf>
    <xf numFmtId="37" fontId="4" fillId="10" borderId="74" xfId="0" applyNumberFormat="1" applyFont="1" applyFill="1" applyBorder="1" applyAlignment="1" applyProtection="1">
      <alignment/>
      <protection/>
    </xf>
    <xf numFmtId="37" fontId="4" fillId="13" borderId="150" xfId="0" applyNumberFormat="1" applyFont="1" applyFill="1" applyBorder="1" applyAlignment="1" applyProtection="1">
      <alignment/>
      <protection/>
    </xf>
    <xf numFmtId="37" fontId="4" fillId="12" borderId="150" xfId="0" applyNumberFormat="1" applyFont="1" applyFill="1" applyBorder="1" applyAlignment="1" applyProtection="1">
      <alignment/>
      <protection/>
    </xf>
    <xf numFmtId="37" fontId="4" fillId="10" borderId="150" xfId="0" applyNumberFormat="1" applyFont="1" applyFill="1" applyBorder="1" applyAlignment="1" applyProtection="1">
      <alignment/>
      <protection/>
    </xf>
    <xf numFmtId="0" fontId="4" fillId="9" borderId="52" xfId="0" applyFont="1" applyFill="1" applyBorder="1" applyAlignment="1" quotePrefix="1">
      <alignment/>
    </xf>
    <xf numFmtId="38" fontId="4" fillId="9" borderId="52" xfId="0" applyNumberFormat="1" applyFont="1" applyFill="1" applyBorder="1" applyAlignment="1">
      <alignment/>
    </xf>
    <xf numFmtId="38" fontId="4" fillId="9" borderId="151" xfId="0" applyNumberFormat="1" applyFont="1" applyFill="1" applyBorder="1" applyAlignment="1">
      <alignment/>
    </xf>
    <xf numFmtId="38" fontId="4" fillId="9" borderId="46" xfId="0" applyNumberFormat="1" applyFont="1" applyFill="1" applyBorder="1" applyAlignment="1">
      <alignment/>
    </xf>
    <xf numFmtId="180" fontId="4" fillId="9" borderId="101" xfId="0" applyNumberFormat="1" applyFont="1" applyFill="1" applyBorder="1" applyAlignment="1">
      <alignment/>
    </xf>
    <xf numFmtId="37" fontId="4" fillId="0" borderId="152" xfId="0" applyNumberFormat="1" applyFont="1" applyFill="1" applyBorder="1" applyAlignment="1" applyProtection="1">
      <alignment/>
      <protection/>
    </xf>
    <xf numFmtId="0" fontId="4" fillId="10" borderId="36" xfId="0" applyFont="1" applyFill="1" applyBorder="1" applyAlignment="1">
      <alignment horizontal="center"/>
    </xf>
    <xf numFmtId="37" fontId="4" fillId="10" borderId="17" xfId="0" applyNumberFormat="1" applyFont="1" applyFill="1" applyBorder="1" applyAlignment="1" applyProtection="1">
      <alignment/>
      <protection/>
    </xf>
    <xf numFmtId="0" fontId="4" fillId="10" borderId="52" xfId="0" applyFont="1" applyFill="1" applyBorder="1" applyAlignment="1">
      <alignment horizontal="center"/>
    </xf>
    <xf numFmtId="38" fontId="4" fillId="3" borderId="16" xfId="49" applyFont="1" applyFill="1" applyBorder="1" applyAlignment="1" applyProtection="1">
      <alignment/>
      <protection/>
    </xf>
    <xf numFmtId="38" fontId="4" fillId="3" borderId="22" xfId="49" applyFont="1" applyFill="1" applyBorder="1" applyAlignment="1" applyProtection="1">
      <alignment/>
      <protection/>
    </xf>
    <xf numFmtId="37" fontId="4" fillId="10" borderId="15" xfId="0" applyNumberFormat="1" applyFont="1" applyFill="1" applyBorder="1" applyAlignment="1" applyProtection="1">
      <alignment/>
      <protection/>
    </xf>
    <xf numFmtId="37" fontId="4" fillId="10" borderId="80" xfId="0" applyNumberFormat="1" applyFont="1" applyFill="1" applyBorder="1" applyAlignment="1" applyProtection="1">
      <alignment/>
      <protection/>
    </xf>
    <xf numFmtId="37" fontId="4" fillId="3" borderId="103" xfId="0" applyNumberFormat="1" applyFont="1" applyFill="1" applyBorder="1" applyAlignment="1" applyProtection="1">
      <alignment/>
      <protection/>
    </xf>
    <xf numFmtId="0" fontId="4" fillId="3" borderId="18" xfId="0" applyFont="1" applyFill="1" applyBorder="1" applyAlignment="1" quotePrefix="1">
      <alignment/>
    </xf>
    <xf numFmtId="37" fontId="4" fillId="3" borderId="90" xfId="0" applyNumberFormat="1" applyFont="1" applyFill="1" applyBorder="1" applyAlignment="1" applyProtection="1">
      <alignment/>
      <protection/>
    </xf>
    <xf numFmtId="37" fontId="4" fillId="3" borderId="104" xfId="0" applyNumberFormat="1" applyFont="1" applyFill="1" applyBorder="1" applyAlignment="1" applyProtection="1">
      <alignment/>
      <protection/>
    </xf>
    <xf numFmtId="37" fontId="4" fillId="3" borderId="98" xfId="0" applyNumberFormat="1" applyFont="1" applyFill="1" applyBorder="1" applyAlignment="1" applyProtection="1">
      <alignment/>
      <protection/>
    </xf>
    <xf numFmtId="37" fontId="4" fillId="3" borderId="99" xfId="0" applyNumberFormat="1" applyFont="1" applyFill="1" applyBorder="1" applyAlignment="1" applyProtection="1">
      <alignment/>
      <protection/>
    </xf>
    <xf numFmtId="37" fontId="4" fillId="3" borderId="92" xfId="0" applyNumberFormat="1" applyFont="1" applyFill="1" applyBorder="1" applyAlignment="1" applyProtection="1">
      <alignment/>
      <protection/>
    </xf>
    <xf numFmtId="0" fontId="4" fillId="3" borderId="36" xfId="0" applyFont="1" applyFill="1" applyBorder="1" applyAlignment="1" quotePrefix="1">
      <alignment horizontal="center"/>
    </xf>
    <xf numFmtId="37" fontId="4" fillId="3" borderId="10" xfId="0" applyNumberFormat="1" applyFont="1" applyFill="1" applyBorder="1" applyAlignment="1" applyProtection="1">
      <alignment horizontal="right"/>
      <protection/>
    </xf>
    <xf numFmtId="180" fontId="4" fillId="3" borderId="57" xfId="0" applyNumberFormat="1" applyFont="1" applyFill="1" applyBorder="1" applyAlignment="1">
      <alignment horizontal="right"/>
    </xf>
    <xf numFmtId="37" fontId="4" fillId="3" borderId="17" xfId="0" applyNumberFormat="1" applyFont="1" applyFill="1" applyBorder="1" applyAlignment="1" applyProtection="1">
      <alignment horizontal="right"/>
      <protection/>
    </xf>
    <xf numFmtId="37" fontId="4" fillId="3" borderId="18" xfId="0" applyNumberFormat="1" applyFont="1" applyFill="1" applyBorder="1" applyAlignment="1" applyProtection="1">
      <alignment horizontal="right"/>
      <protection/>
    </xf>
    <xf numFmtId="37" fontId="4" fillId="3" borderId="12" xfId="0" applyNumberFormat="1" applyFont="1" applyFill="1" applyBorder="1" applyAlignment="1" applyProtection="1">
      <alignment horizontal="right"/>
      <protection/>
    </xf>
    <xf numFmtId="0" fontId="4" fillId="3" borderId="18" xfId="0" applyFont="1" applyFill="1" applyBorder="1" applyAlignment="1" quotePrefix="1">
      <alignment horizontal="left"/>
    </xf>
    <xf numFmtId="37" fontId="4" fillId="3" borderId="52" xfId="0" applyNumberFormat="1" applyFont="1" applyFill="1" applyBorder="1" applyAlignment="1" applyProtection="1">
      <alignment/>
      <protection/>
    </xf>
    <xf numFmtId="37" fontId="4" fillId="3" borderId="69" xfId="0" applyNumberFormat="1" applyFont="1" applyFill="1" applyBorder="1" applyAlignment="1" applyProtection="1">
      <alignment/>
      <protection/>
    </xf>
    <xf numFmtId="37" fontId="4" fillId="3" borderId="74" xfId="0" applyNumberFormat="1" applyFont="1" applyFill="1" applyBorder="1" applyAlignment="1" applyProtection="1">
      <alignment/>
      <protection/>
    </xf>
    <xf numFmtId="37" fontId="4" fillId="3" borderId="150" xfId="0" applyNumberFormat="1" applyFont="1" applyFill="1" applyBorder="1" applyAlignment="1" applyProtection="1">
      <alignment/>
      <protection/>
    </xf>
    <xf numFmtId="38" fontId="4" fillId="33" borderId="23" xfId="0" applyNumberFormat="1" applyFont="1" applyFill="1" applyBorder="1" applyAlignment="1">
      <alignment/>
    </xf>
    <xf numFmtId="180" fontId="4" fillId="33" borderId="23" xfId="0" applyNumberFormat="1" applyFont="1" applyFill="1" applyBorder="1" applyAlignment="1">
      <alignment/>
    </xf>
    <xf numFmtId="38" fontId="4" fillId="33" borderId="23" xfId="49" applyFont="1" applyFill="1" applyBorder="1" applyAlignment="1">
      <alignment/>
    </xf>
    <xf numFmtId="0" fontId="4" fillId="33" borderId="23" xfId="0" applyFont="1" applyFill="1" applyBorder="1" applyAlignment="1">
      <alignment horizontal="right"/>
    </xf>
    <xf numFmtId="38" fontId="4" fillId="33" borderId="24" xfId="0" applyNumberFormat="1" applyFont="1" applyFill="1" applyBorder="1" applyAlignment="1">
      <alignment/>
    </xf>
    <xf numFmtId="37" fontId="4" fillId="33" borderId="44" xfId="0" applyNumberFormat="1" applyFont="1" applyFill="1" applyBorder="1" applyAlignment="1" applyProtection="1">
      <alignment/>
      <protection/>
    </xf>
    <xf numFmtId="181" fontId="11" fillId="10" borderId="153" xfId="61" applyNumberFormat="1" applyFont="1" applyFill="1" applyBorder="1" applyAlignment="1" applyProtection="1">
      <alignment vertical="center"/>
      <protection/>
    </xf>
    <xf numFmtId="37" fontId="11" fillId="10" borderId="72" xfId="61" applyNumberFormat="1" applyFont="1" applyFill="1" applyBorder="1" applyAlignment="1" applyProtection="1">
      <alignment vertical="center"/>
      <protection/>
    </xf>
    <xf numFmtId="37" fontId="4" fillId="0" borderId="154" xfId="0" applyNumberFormat="1" applyFont="1" applyFill="1" applyBorder="1" applyAlignment="1" applyProtection="1">
      <alignment/>
      <protection/>
    </xf>
    <xf numFmtId="38" fontId="4" fillId="8" borderId="16" xfId="0" applyNumberFormat="1" applyFont="1" applyFill="1" applyBorder="1" applyAlignment="1">
      <alignment/>
    </xf>
    <xf numFmtId="180" fontId="4" fillId="8" borderId="83" xfId="0" applyNumberFormat="1" applyFont="1" applyFill="1" applyBorder="1" applyAlignment="1">
      <alignment/>
    </xf>
    <xf numFmtId="37" fontId="4" fillId="8" borderId="83" xfId="0" applyNumberFormat="1" applyFont="1" applyFill="1" applyBorder="1" applyAlignment="1" applyProtection="1">
      <alignment/>
      <protection/>
    </xf>
    <xf numFmtId="37" fontId="4" fillId="8" borderId="49" xfId="0" applyNumberFormat="1" applyFont="1" applyFill="1" applyBorder="1" applyAlignment="1" applyProtection="1">
      <alignment/>
      <protection/>
    </xf>
    <xf numFmtId="180" fontId="4" fillId="33" borderId="14" xfId="0" applyNumberFormat="1" applyFont="1" applyFill="1" applyBorder="1" applyAlignment="1">
      <alignment/>
    </xf>
    <xf numFmtId="0" fontId="4" fillId="2" borderId="16" xfId="0" applyFont="1" applyFill="1" applyBorder="1" applyAlignment="1">
      <alignment/>
    </xf>
    <xf numFmtId="38" fontId="4" fillId="2" borderId="16" xfId="0" applyNumberFormat="1" applyFont="1" applyFill="1" applyBorder="1" applyAlignment="1">
      <alignment/>
    </xf>
    <xf numFmtId="180" fontId="4" fillId="2" borderId="83" xfId="0" applyNumberFormat="1" applyFont="1" applyFill="1" applyBorder="1" applyAlignment="1">
      <alignment/>
    </xf>
    <xf numFmtId="38" fontId="4" fillId="2" borderId="84" xfId="0" applyNumberFormat="1" applyFont="1" applyFill="1" applyBorder="1" applyAlignment="1">
      <alignment/>
    </xf>
    <xf numFmtId="180" fontId="4" fillId="2" borderId="79" xfId="0" applyNumberFormat="1" applyFont="1" applyFill="1" applyBorder="1" applyAlignment="1">
      <alignment/>
    </xf>
    <xf numFmtId="180" fontId="4" fillId="2" borderId="70" xfId="0" applyNumberFormat="1" applyFont="1" applyFill="1" applyBorder="1" applyAlignment="1">
      <alignment/>
    </xf>
    <xf numFmtId="0" fontId="4" fillId="2" borderId="70" xfId="0" applyFont="1" applyFill="1" applyBorder="1" applyAlignment="1">
      <alignment horizontal="right"/>
    </xf>
    <xf numFmtId="38" fontId="4" fillId="2" borderId="70" xfId="0" applyNumberFormat="1" applyFont="1" applyFill="1" applyBorder="1" applyAlignment="1">
      <alignment/>
    </xf>
    <xf numFmtId="38" fontId="4" fillId="2" borderId="101" xfId="0" applyNumberFormat="1" applyFont="1" applyFill="1" applyBorder="1" applyAlignment="1">
      <alignment/>
    </xf>
    <xf numFmtId="180" fontId="4" fillId="2" borderId="45" xfId="0" applyNumberFormat="1" applyFont="1" applyFill="1" applyBorder="1" applyAlignment="1">
      <alignment/>
    </xf>
    <xf numFmtId="38" fontId="4" fillId="2" borderId="102" xfId="0" applyNumberFormat="1" applyFont="1" applyFill="1" applyBorder="1" applyAlignment="1">
      <alignment/>
    </xf>
    <xf numFmtId="180" fontId="4" fillId="2" borderId="131" xfId="0" applyNumberFormat="1" applyFont="1" applyFill="1" applyBorder="1" applyAlignment="1">
      <alignment/>
    </xf>
    <xf numFmtId="0" fontId="4" fillId="8" borderId="18" xfId="0" applyFont="1" applyFill="1" applyBorder="1" applyAlignment="1" quotePrefix="1">
      <alignment/>
    </xf>
    <xf numFmtId="38" fontId="4" fillId="8" borderId="49" xfId="0" applyNumberFormat="1" applyFont="1" applyFill="1" applyBorder="1" applyAlignment="1">
      <alignment/>
    </xf>
    <xf numFmtId="38" fontId="4" fillId="8" borderId="22" xfId="0" applyNumberFormat="1" applyFont="1" applyFill="1" applyBorder="1" applyAlignment="1">
      <alignment/>
    </xf>
    <xf numFmtId="37" fontId="4" fillId="8" borderId="18" xfId="0" applyNumberFormat="1" applyFont="1" applyFill="1" applyBorder="1" applyAlignment="1" applyProtection="1">
      <alignment/>
      <protection/>
    </xf>
    <xf numFmtId="37" fontId="4" fillId="8" borderId="85" xfId="0" applyNumberFormat="1" applyFont="1" applyFill="1" applyBorder="1" applyAlignment="1" applyProtection="1">
      <alignment/>
      <protection/>
    </xf>
    <xf numFmtId="37" fontId="4" fillId="2" borderId="16" xfId="0" applyNumberFormat="1" applyFont="1" applyFill="1" applyBorder="1" applyAlignment="1" applyProtection="1">
      <alignment/>
      <protection/>
    </xf>
    <xf numFmtId="37" fontId="4" fillId="2" borderId="83" xfId="0" applyNumberFormat="1" applyFont="1" applyFill="1" applyBorder="1" applyAlignment="1" applyProtection="1">
      <alignment/>
      <protection/>
    </xf>
    <xf numFmtId="37" fontId="4" fillId="2" borderId="49" xfId="0" applyNumberFormat="1" applyFont="1" applyFill="1" applyBorder="1" applyAlignment="1" applyProtection="1">
      <alignment/>
      <protection/>
    </xf>
    <xf numFmtId="37" fontId="4" fillId="2" borderId="79" xfId="0" applyNumberFormat="1" applyFont="1" applyFill="1" applyBorder="1" applyAlignment="1" applyProtection="1">
      <alignment/>
      <protection/>
    </xf>
    <xf numFmtId="37" fontId="4" fillId="2" borderId="70" xfId="0" applyNumberFormat="1" applyFont="1" applyFill="1" applyBorder="1" applyAlignment="1" applyProtection="1">
      <alignment/>
      <protection/>
    </xf>
    <xf numFmtId="37" fontId="4" fillId="2" borderId="84" xfId="0" applyNumberFormat="1" applyFont="1" applyFill="1" applyBorder="1" applyAlignment="1" applyProtection="1">
      <alignment/>
      <protection/>
    </xf>
    <xf numFmtId="38" fontId="4" fillId="2" borderId="16" xfId="49" applyFont="1" applyFill="1" applyBorder="1" applyAlignment="1" applyProtection="1">
      <alignment/>
      <protection/>
    </xf>
    <xf numFmtId="38" fontId="4" fillId="2" borderId="22" xfId="49" applyFont="1" applyFill="1" applyBorder="1" applyAlignment="1" applyProtection="1">
      <alignment/>
      <protection/>
    </xf>
    <xf numFmtId="0" fontId="4" fillId="2" borderId="23" xfId="0" applyFont="1" applyFill="1" applyBorder="1" applyAlignment="1">
      <alignment/>
    </xf>
    <xf numFmtId="38" fontId="4" fillId="2" borderId="23" xfId="49" applyFont="1" applyFill="1" applyBorder="1" applyAlignment="1" applyProtection="1">
      <alignment/>
      <protection/>
    </xf>
    <xf numFmtId="37" fontId="4" fillId="2" borderId="14" xfId="0" applyNumberFormat="1" applyFont="1" applyFill="1" applyBorder="1" applyAlignment="1" applyProtection="1">
      <alignment/>
      <protection/>
    </xf>
    <xf numFmtId="38" fontId="4" fillId="2" borderId="24" xfId="49" applyFont="1" applyFill="1" applyBorder="1" applyAlignment="1" applyProtection="1">
      <alignment/>
      <protection/>
    </xf>
    <xf numFmtId="37" fontId="4" fillId="2" borderId="23" xfId="0" applyNumberFormat="1" applyFont="1" applyFill="1" applyBorder="1" applyAlignment="1" applyProtection="1">
      <alignment/>
      <protection/>
    </xf>
    <xf numFmtId="0" fontId="4" fillId="8" borderId="98" xfId="0" applyFont="1" applyFill="1" applyBorder="1" applyAlignment="1">
      <alignment/>
    </xf>
    <xf numFmtId="38" fontId="4" fillId="8" borderId="90" xfId="49" applyFont="1" applyFill="1" applyBorder="1" applyAlignment="1" applyProtection="1">
      <alignment/>
      <protection/>
    </xf>
    <xf numFmtId="37" fontId="4" fillId="8" borderId="91" xfId="0" applyNumberFormat="1" applyFont="1" applyFill="1" applyBorder="1" applyAlignment="1" applyProtection="1">
      <alignment/>
      <protection/>
    </xf>
    <xf numFmtId="38" fontId="4" fillId="8" borderId="99" xfId="49" applyFont="1" applyFill="1" applyBorder="1" applyAlignment="1" applyProtection="1">
      <alignment/>
      <protection/>
    </xf>
    <xf numFmtId="37" fontId="4" fillId="8" borderId="90" xfId="0" applyNumberFormat="1" applyFont="1" applyFill="1" applyBorder="1" applyAlignment="1" applyProtection="1">
      <alignment/>
      <protection/>
    </xf>
    <xf numFmtId="37" fontId="4" fillId="8" borderId="92" xfId="0" applyNumberFormat="1" applyFont="1" applyFill="1" applyBorder="1" applyAlignment="1" applyProtection="1">
      <alignment/>
      <protection/>
    </xf>
    <xf numFmtId="0" fontId="4" fillId="33" borderId="16" xfId="0" applyFont="1" applyFill="1" applyBorder="1" applyAlignment="1" quotePrefix="1">
      <alignment/>
    </xf>
    <xf numFmtId="37" fontId="4" fillId="33" borderId="16" xfId="0" applyNumberFormat="1" applyFont="1" applyFill="1" applyBorder="1" applyAlignment="1" applyProtection="1">
      <alignment/>
      <protection/>
    </xf>
    <xf numFmtId="37" fontId="4" fillId="33" borderId="22" xfId="0" applyNumberFormat="1" applyFont="1" applyFill="1" applyBorder="1" applyAlignment="1" applyProtection="1">
      <alignment/>
      <protection/>
    </xf>
    <xf numFmtId="37" fontId="4" fillId="33" borderId="70" xfId="0" applyNumberFormat="1" applyFont="1" applyFill="1" applyBorder="1" applyAlignment="1" applyProtection="1">
      <alignment/>
      <protection/>
    </xf>
    <xf numFmtId="0" fontId="4" fillId="3" borderId="36" xfId="0" applyFont="1" applyFill="1" applyBorder="1" applyAlignment="1">
      <alignment horizontal="center"/>
    </xf>
    <xf numFmtId="37" fontId="4" fillId="3" borderId="17" xfId="0" applyNumberFormat="1" applyFont="1" applyFill="1" applyBorder="1" applyAlignment="1" applyProtection="1">
      <alignment/>
      <protection/>
    </xf>
    <xf numFmtId="180" fontId="4" fillId="0" borderId="155" xfId="0" applyNumberFormat="1" applyFont="1" applyFill="1" applyBorder="1" applyAlignment="1">
      <alignment/>
    </xf>
    <xf numFmtId="37" fontId="4" fillId="3" borderId="15" xfId="0" applyNumberFormat="1" applyFont="1" applyFill="1" applyBorder="1" applyAlignment="1" applyProtection="1">
      <alignment/>
      <protection/>
    </xf>
    <xf numFmtId="37" fontId="4" fillId="3" borderId="80" xfId="0" applyNumberFormat="1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未定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22823;&#20037;&#20445;\&#12487;&#12473;&#12463;&#12488;&#12483;&#12503;\&#12464;&#12521;&#12501;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ph1"/>
      <sheetName val="A"/>
    </sheetNames>
    <sheetDataSet>
      <sheetData sheetId="1">
        <row r="3">
          <cell r="B3" t="str">
            <v>98/1Q</v>
          </cell>
          <cell r="C3" t="str">
            <v>2Q</v>
          </cell>
          <cell r="D3" t="str">
            <v>3Q</v>
          </cell>
          <cell r="E3" t="str">
            <v>4Q</v>
          </cell>
          <cell r="F3" t="str">
            <v>99/1Q</v>
          </cell>
          <cell r="G3" t="str">
            <v>2Q</v>
          </cell>
          <cell r="H3" t="str">
            <v>3Q</v>
          </cell>
          <cell r="I3" t="str">
            <v>4Q</v>
          </cell>
        </row>
        <row r="4">
          <cell r="A4" t="str">
            <v>ＰＶＣ軟質用</v>
          </cell>
          <cell r="B4">
            <v>1258</v>
          </cell>
          <cell r="C4">
            <v>1102</v>
          </cell>
          <cell r="D4">
            <v>1126</v>
          </cell>
          <cell r="E4">
            <v>1209</v>
          </cell>
          <cell r="F4">
            <v>1195</v>
          </cell>
          <cell r="G4">
            <v>1101</v>
          </cell>
          <cell r="H4">
            <v>1224</v>
          </cell>
          <cell r="I4">
            <v>1262</v>
          </cell>
        </row>
        <row r="5">
          <cell r="A5" t="str">
            <v>ﾌﾀﾚｰﾄ生産</v>
          </cell>
          <cell r="B5">
            <v>1103</v>
          </cell>
          <cell r="C5">
            <v>905</v>
          </cell>
          <cell r="D5">
            <v>905</v>
          </cell>
          <cell r="E5">
            <v>1109</v>
          </cell>
          <cell r="F5">
            <v>1010</v>
          </cell>
          <cell r="G5">
            <v>1015</v>
          </cell>
          <cell r="H5">
            <v>1018</v>
          </cell>
          <cell r="I5">
            <v>1120</v>
          </cell>
        </row>
        <row r="6">
          <cell r="A6" t="str">
            <v>ﾌﾀﾚｰﾄ国内</v>
          </cell>
          <cell r="B6">
            <v>984</v>
          </cell>
          <cell r="C6">
            <v>870</v>
          </cell>
          <cell r="D6">
            <v>885</v>
          </cell>
          <cell r="E6">
            <v>933</v>
          </cell>
          <cell r="F6">
            <v>919</v>
          </cell>
          <cell r="G6">
            <v>868</v>
          </cell>
          <cell r="H6">
            <v>898</v>
          </cell>
          <cell r="I6">
            <v>970</v>
          </cell>
        </row>
        <row r="7">
          <cell r="A7" t="str">
            <v>ＰＶＣ電線他</v>
          </cell>
          <cell r="B7">
            <v>816</v>
          </cell>
          <cell r="C7">
            <v>723</v>
          </cell>
          <cell r="D7">
            <v>712</v>
          </cell>
          <cell r="E7">
            <v>751</v>
          </cell>
          <cell r="F7">
            <v>749</v>
          </cell>
          <cell r="G7">
            <v>683</v>
          </cell>
          <cell r="H7">
            <v>749</v>
          </cell>
          <cell r="I7">
            <v>818</v>
          </cell>
        </row>
        <row r="8">
          <cell r="A8" t="str">
            <v>ＤＯＰ国内</v>
          </cell>
          <cell r="B8">
            <v>620</v>
          </cell>
          <cell r="C8">
            <v>550</v>
          </cell>
          <cell r="D8">
            <v>542</v>
          </cell>
          <cell r="E8">
            <v>559</v>
          </cell>
          <cell r="F8">
            <v>554</v>
          </cell>
          <cell r="G8">
            <v>532</v>
          </cell>
          <cell r="H8">
            <v>555</v>
          </cell>
          <cell r="I8">
            <v>592</v>
          </cell>
        </row>
        <row r="9">
          <cell r="A9" t="str">
            <v>ＰＡ可塑剤用</v>
          </cell>
          <cell r="B9">
            <v>413</v>
          </cell>
          <cell r="C9">
            <v>342</v>
          </cell>
          <cell r="D9">
            <v>336</v>
          </cell>
          <cell r="E9">
            <v>398</v>
          </cell>
          <cell r="F9">
            <v>374</v>
          </cell>
          <cell r="G9">
            <v>373</v>
          </cell>
          <cell r="H9">
            <v>390</v>
          </cell>
          <cell r="I9">
            <v>409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Q105"/>
  <sheetViews>
    <sheetView defaultGridColor="0" zoomScale="80" zoomScaleNormal="80" zoomScalePageLayoutView="0" colorId="22" workbookViewId="0" topLeftCell="A1">
      <selection activeCell="M1" sqref="M1"/>
    </sheetView>
  </sheetViews>
  <sheetFormatPr defaultColWidth="10.59765625" defaultRowHeight="15"/>
  <cols>
    <col min="1" max="1" width="6.59765625" style="0" customWidth="1"/>
    <col min="2" max="2" width="11.5" style="0" customWidth="1"/>
    <col min="3" max="3" width="11.59765625" style="0" customWidth="1"/>
    <col min="4" max="4" width="6.09765625" style="0" customWidth="1"/>
    <col min="5" max="5" width="10.59765625" style="0" customWidth="1"/>
    <col min="6" max="6" width="6.09765625" style="0" customWidth="1"/>
    <col min="7" max="7" width="10.59765625" style="0" customWidth="1"/>
    <col min="8" max="8" width="6.09765625" style="0" customWidth="1"/>
    <col min="9" max="9" width="11.5" style="0" customWidth="1"/>
    <col min="10" max="10" width="6.09765625" style="0" customWidth="1"/>
    <col min="11" max="11" width="10.59765625" style="0" customWidth="1"/>
    <col min="12" max="12" width="6.09765625" style="0" customWidth="1"/>
    <col min="13" max="13" width="10.59765625" style="0" customWidth="1"/>
    <col min="14" max="14" width="6.09765625" style="0" customWidth="1"/>
    <col min="15" max="15" width="11.59765625" style="0" customWidth="1"/>
    <col min="16" max="16" width="6.09765625" style="0" customWidth="1"/>
  </cols>
  <sheetData>
    <row r="1" spans="2:17" ht="24" customHeight="1" thickBot="1">
      <c r="B1" s="182" t="s">
        <v>104</v>
      </c>
      <c r="C1" s="1"/>
      <c r="D1" s="57"/>
      <c r="E1" s="1"/>
      <c r="F1" s="1"/>
      <c r="G1" s="215" t="s">
        <v>96</v>
      </c>
      <c r="H1" s="216"/>
      <c r="I1" s="216"/>
      <c r="J1" s="1" t="s">
        <v>46</v>
      </c>
      <c r="K1" s="1"/>
      <c r="L1" s="1"/>
      <c r="M1" s="1"/>
      <c r="N1" s="1" t="s">
        <v>0</v>
      </c>
      <c r="P1" s="1"/>
      <c r="Q1" s="1"/>
    </row>
    <row r="2" spans="2:17" ht="14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 t="s">
        <v>1</v>
      </c>
      <c r="P2" s="1"/>
      <c r="Q2" s="1"/>
    </row>
    <row r="3" spans="2:17" ht="15" thickBot="1">
      <c r="B3" s="28"/>
      <c r="C3" s="3" t="s">
        <v>2</v>
      </c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29"/>
      <c r="P3" s="59"/>
      <c r="Q3" s="1"/>
    </row>
    <row r="4" spans="2:17" ht="14.25">
      <c r="B4" s="6"/>
      <c r="C4" s="30" t="s">
        <v>3</v>
      </c>
      <c r="D4" s="7" t="s">
        <v>19</v>
      </c>
      <c r="E4" s="46" t="s">
        <v>5</v>
      </c>
      <c r="F4" s="47" t="s">
        <v>19</v>
      </c>
      <c r="G4" s="48" t="s">
        <v>6</v>
      </c>
      <c r="H4" s="47" t="s">
        <v>19</v>
      </c>
      <c r="I4" s="48" t="s">
        <v>7</v>
      </c>
      <c r="J4" s="47" t="s">
        <v>19</v>
      </c>
      <c r="K4" s="48" t="s">
        <v>8</v>
      </c>
      <c r="L4" s="47" t="s">
        <v>19</v>
      </c>
      <c r="M4" s="49" t="s">
        <v>9</v>
      </c>
      <c r="N4" s="50" t="s">
        <v>19</v>
      </c>
      <c r="O4" s="58" t="s">
        <v>10</v>
      </c>
      <c r="P4" s="60" t="s">
        <v>19</v>
      </c>
      <c r="Q4" s="1"/>
    </row>
    <row r="5" spans="2:17" ht="14.25">
      <c r="B5" s="61" t="s">
        <v>107</v>
      </c>
      <c r="C5" s="15">
        <v>362394</v>
      </c>
      <c r="D5" s="13">
        <v>96</v>
      </c>
      <c r="E5" s="11">
        <v>235489</v>
      </c>
      <c r="F5" s="9">
        <v>95</v>
      </c>
      <c r="G5" s="9">
        <v>2881</v>
      </c>
      <c r="H5" s="9">
        <v>88</v>
      </c>
      <c r="I5" s="9">
        <v>7345</v>
      </c>
      <c r="J5" s="9">
        <v>67</v>
      </c>
      <c r="K5" s="9">
        <v>100113</v>
      </c>
      <c r="L5" s="9">
        <v>99</v>
      </c>
      <c r="M5" s="9">
        <v>16566</v>
      </c>
      <c r="N5" s="9">
        <v>104</v>
      </c>
      <c r="O5" s="11">
        <v>18791</v>
      </c>
      <c r="P5" s="9">
        <v>96</v>
      </c>
      <c r="Q5" s="1"/>
    </row>
    <row r="6" spans="2:17" ht="14.25">
      <c r="B6" s="61" t="s">
        <v>42</v>
      </c>
      <c r="C6" s="15">
        <v>332548</v>
      </c>
      <c r="D6" s="13">
        <v>92</v>
      </c>
      <c r="E6" s="11">
        <v>201227</v>
      </c>
      <c r="F6" s="9">
        <v>85</v>
      </c>
      <c r="G6" s="9">
        <v>2613</v>
      </c>
      <c r="H6" s="9">
        <v>91</v>
      </c>
      <c r="I6" s="9">
        <v>6261</v>
      </c>
      <c r="J6" s="9">
        <v>85</v>
      </c>
      <c r="K6" s="9">
        <v>106503</v>
      </c>
      <c r="L6" s="9">
        <v>106</v>
      </c>
      <c r="M6" s="9">
        <v>15944</v>
      </c>
      <c r="N6" s="9">
        <v>96</v>
      </c>
      <c r="O6" s="11">
        <v>19463</v>
      </c>
      <c r="P6" s="9">
        <v>104</v>
      </c>
      <c r="Q6" s="1"/>
    </row>
    <row r="7" spans="2:17" ht="14.25">
      <c r="B7" s="62" t="s">
        <v>44</v>
      </c>
      <c r="C7" s="63">
        <v>301233</v>
      </c>
      <c r="D7" s="64">
        <v>91</v>
      </c>
      <c r="E7" s="65">
        <v>173281</v>
      </c>
      <c r="F7" s="66">
        <v>86</v>
      </c>
      <c r="G7" s="66">
        <v>2449</v>
      </c>
      <c r="H7" s="66">
        <v>94</v>
      </c>
      <c r="I7" s="66">
        <v>6352</v>
      </c>
      <c r="J7" s="66">
        <v>101</v>
      </c>
      <c r="K7" s="66">
        <v>104495</v>
      </c>
      <c r="L7" s="66">
        <v>98</v>
      </c>
      <c r="M7" s="66">
        <v>14656</v>
      </c>
      <c r="N7" s="66">
        <v>92</v>
      </c>
      <c r="O7" s="65">
        <v>19556</v>
      </c>
      <c r="P7" s="66">
        <v>100</v>
      </c>
      <c r="Q7" s="1"/>
    </row>
    <row r="8" spans="2:17" ht="14.25">
      <c r="B8" s="62" t="s">
        <v>47</v>
      </c>
      <c r="C8" s="63">
        <v>313475</v>
      </c>
      <c r="D8" s="64">
        <v>104</v>
      </c>
      <c r="E8" s="65">
        <v>187983</v>
      </c>
      <c r="F8" s="66">
        <v>108</v>
      </c>
      <c r="G8" s="66">
        <v>2439</v>
      </c>
      <c r="H8" s="66">
        <v>100</v>
      </c>
      <c r="I8" s="66">
        <v>7320</v>
      </c>
      <c r="J8" s="66">
        <v>115</v>
      </c>
      <c r="K8" s="66">
        <v>101396</v>
      </c>
      <c r="L8" s="66">
        <v>97</v>
      </c>
      <c r="M8" s="66">
        <v>14337</v>
      </c>
      <c r="N8" s="66">
        <v>98</v>
      </c>
      <c r="O8" s="65">
        <v>18090</v>
      </c>
      <c r="P8" s="66">
        <v>93</v>
      </c>
      <c r="Q8" s="43"/>
    </row>
    <row r="9" spans="2:17" ht="14.25" customHeight="1">
      <c r="B9" s="355" t="s">
        <v>53</v>
      </c>
      <c r="C9" s="356">
        <f>C22+C31</f>
        <v>278896</v>
      </c>
      <c r="D9" s="357">
        <f>C9/C8*100</f>
        <v>88.96913629476035</v>
      </c>
      <c r="E9" s="358">
        <f>E22+E31</f>
        <v>166311</v>
      </c>
      <c r="F9" s="359">
        <f>E9/E8*100</f>
        <v>88.47129793651554</v>
      </c>
      <c r="G9" s="356">
        <f>G22+G31</f>
        <v>1971</v>
      </c>
      <c r="H9" s="359">
        <f>G9/G8*100</f>
        <v>80.81180811808119</v>
      </c>
      <c r="I9" s="356">
        <f>I22+I31</f>
        <v>6640</v>
      </c>
      <c r="J9" s="359">
        <f>I9/I8*100</f>
        <v>90.7103825136612</v>
      </c>
      <c r="K9" s="356">
        <f>K22+K31</f>
        <v>91841</v>
      </c>
      <c r="L9" s="359">
        <f>K9/K8*100</f>
        <v>90.57655134324825</v>
      </c>
      <c r="M9" s="356">
        <f>M22+M31</f>
        <v>12132</v>
      </c>
      <c r="N9" s="357">
        <f>M9/M8*100</f>
        <v>84.62021343377275</v>
      </c>
      <c r="O9" s="358">
        <f>O22+O31</f>
        <v>18010</v>
      </c>
      <c r="P9" s="359">
        <f>O9/O8*100</f>
        <v>99.55776672194582</v>
      </c>
      <c r="Q9" s="43"/>
    </row>
    <row r="10" spans="2:17" ht="14.25" customHeight="1">
      <c r="B10" s="238" t="s">
        <v>114</v>
      </c>
      <c r="C10" s="287">
        <f>C40+C49</f>
        <v>197930</v>
      </c>
      <c r="D10" s="288">
        <f>C10/C9*100</f>
        <v>70.9691067638116</v>
      </c>
      <c r="E10" s="263">
        <f>E40+E49</f>
        <v>125281</v>
      </c>
      <c r="F10" s="289">
        <f>E10/E9*100</f>
        <v>75.32935283895834</v>
      </c>
      <c r="G10" s="287">
        <f>G40+G49</f>
        <v>1216</v>
      </c>
      <c r="H10" s="289">
        <f>G10/G9*100</f>
        <v>61.694571283612376</v>
      </c>
      <c r="I10" s="287">
        <f>I40+I49</f>
        <v>4041</v>
      </c>
      <c r="J10" s="289">
        <f>I10/I9*100</f>
        <v>60.85843373493975</v>
      </c>
      <c r="K10" s="287">
        <f>K40+K49</f>
        <v>59822</v>
      </c>
      <c r="L10" s="289">
        <f>K10/K9*100</f>
        <v>65.13648588321121</v>
      </c>
      <c r="M10" s="287">
        <f>M40+M49</f>
        <v>7570</v>
      </c>
      <c r="N10" s="288">
        <f>M10/M9*100</f>
        <v>62.396966699637325</v>
      </c>
      <c r="O10" s="290">
        <f>O40+O49</f>
        <v>14205</v>
      </c>
      <c r="P10" s="289">
        <f>O10/O9*100</f>
        <v>78.87284841754581</v>
      </c>
      <c r="Q10" s="43"/>
    </row>
    <row r="11" spans="2:17" ht="14.25" customHeight="1">
      <c r="B11" s="481" t="s">
        <v>124</v>
      </c>
      <c r="C11" s="482">
        <f>C58+C67</f>
        <v>233377</v>
      </c>
      <c r="D11" s="483">
        <f>C11/C10*100</f>
        <v>117.90885666649827</v>
      </c>
      <c r="E11" s="501">
        <f>E58+E67</f>
        <v>143539</v>
      </c>
      <c r="F11" s="483">
        <f>E11/E10*100</f>
        <v>114.57363846074024</v>
      </c>
      <c r="G11" s="482">
        <f>G58+G67</f>
        <v>1403</v>
      </c>
      <c r="H11" s="483">
        <f>G11/G10*100</f>
        <v>115.3782894736842</v>
      </c>
      <c r="I11" s="482">
        <f>I58+I67</f>
        <v>4541</v>
      </c>
      <c r="J11" s="483">
        <f>I11/I10*100</f>
        <v>112.37317495669387</v>
      </c>
      <c r="K11" s="482">
        <f>K58+K67</f>
        <v>77613</v>
      </c>
      <c r="L11" s="483">
        <f>K11/K10*100</f>
        <v>129.7398950218983</v>
      </c>
      <c r="M11" s="482">
        <f>M58+M67</f>
        <v>6281</v>
      </c>
      <c r="N11" s="483">
        <f>M11/M10*100</f>
        <v>82.97225891677675</v>
      </c>
      <c r="O11" s="501">
        <f>O58+O67</f>
        <v>16717</v>
      </c>
      <c r="P11" s="483">
        <f>O11/O10*100</f>
        <v>117.68391411474832</v>
      </c>
      <c r="Q11" s="500"/>
    </row>
    <row r="12" spans="2:17" ht="14.25" customHeight="1">
      <c r="B12" s="608" t="s">
        <v>134</v>
      </c>
      <c r="C12" s="609">
        <f>C76+C85</f>
        <v>211465</v>
      </c>
      <c r="D12" s="610">
        <f>C12/C11*100</f>
        <v>90.61089996015032</v>
      </c>
      <c r="E12" s="611">
        <f>E76+E85</f>
        <v>132988</v>
      </c>
      <c r="F12" s="610">
        <f>E12/E11*100</f>
        <v>92.64938448783954</v>
      </c>
      <c r="G12" s="609">
        <f>G76+G85</f>
        <v>1264</v>
      </c>
      <c r="H12" s="610">
        <f>G12/G11*100</f>
        <v>90.09265858873842</v>
      </c>
      <c r="I12" s="609">
        <f>I76+I85</f>
        <v>4814</v>
      </c>
      <c r="J12" s="610">
        <f>I12/I11*100</f>
        <v>106.01189165382074</v>
      </c>
      <c r="K12" s="609">
        <f>K76+K85</f>
        <v>66773</v>
      </c>
      <c r="L12" s="610">
        <f>K12/K11*100</f>
        <v>86.03326762269208</v>
      </c>
      <c r="M12" s="609">
        <f>M76+M85</f>
        <v>5626</v>
      </c>
      <c r="N12" s="610">
        <f>M12/M11*100</f>
        <v>89.57172424773125</v>
      </c>
      <c r="O12" s="611">
        <f>O76+O85</f>
        <v>16812</v>
      </c>
      <c r="P12" s="610">
        <f>O12/O11*100</f>
        <v>100.56828378297541</v>
      </c>
      <c r="Q12" s="500"/>
    </row>
    <row r="13" spans="2:17" ht="2.25" customHeight="1" thickBot="1">
      <c r="B13" s="67"/>
      <c r="C13" s="68"/>
      <c r="D13" s="69"/>
      <c r="E13" s="70"/>
      <c r="F13" s="71"/>
      <c r="G13" s="71"/>
      <c r="H13" s="71"/>
      <c r="I13" s="71"/>
      <c r="J13" s="71"/>
      <c r="K13" s="71"/>
      <c r="L13" s="71"/>
      <c r="M13" s="71"/>
      <c r="N13" s="264"/>
      <c r="O13" s="70"/>
      <c r="P13" s="71"/>
      <c r="Q13" s="1"/>
    </row>
    <row r="14" spans="2:17" s="86" customFormat="1" ht="14.25" customHeight="1">
      <c r="B14" s="72" t="s">
        <v>48</v>
      </c>
      <c r="C14" s="73">
        <v>27107</v>
      </c>
      <c r="D14" s="79">
        <v>100</v>
      </c>
      <c r="E14" s="80">
        <v>17845</v>
      </c>
      <c r="F14" s="81">
        <v>115</v>
      </c>
      <c r="G14" s="75">
        <v>173</v>
      </c>
      <c r="H14" s="82">
        <v>90</v>
      </c>
      <c r="I14" s="73">
        <v>1367</v>
      </c>
      <c r="J14" s="82">
        <v>105</v>
      </c>
      <c r="K14" s="73">
        <v>7239</v>
      </c>
      <c r="L14" s="82">
        <v>82</v>
      </c>
      <c r="M14" s="73">
        <v>483</v>
      </c>
      <c r="N14" s="79">
        <v>32</v>
      </c>
      <c r="O14" s="74">
        <v>1574</v>
      </c>
      <c r="P14" s="82">
        <v>99</v>
      </c>
      <c r="Q14" s="111"/>
    </row>
    <row r="15" spans="2:17" s="86" customFormat="1" ht="14.25" customHeight="1">
      <c r="B15" s="72" t="s">
        <v>24</v>
      </c>
      <c r="C15" s="73">
        <v>29045</v>
      </c>
      <c r="D15" s="79">
        <v>107</v>
      </c>
      <c r="E15" s="83">
        <v>16998</v>
      </c>
      <c r="F15" s="84">
        <v>98</v>
      </c>
      <c r="G15" s="75">
        <v>203</v>
      </c>
      <c r="H15" s="82">
        <v>89</v>
      </c>
      <c r="I15" s="73">
        <v>17</v>
      </c>
      <c r="J15" s="82">
        <v>27</v>
      </c>
      <c r="K15" s="73">
        <v>10680</v>
      </c>
      <c r="L15" s="82">
        <v>120</v>
      </c>
      <c r="M15" s="73">
        <v>1147</v>
      </c>
      <c r="N15" s="79">
        <v>168</v>
      </c>
      <c r="O15" s="74">
        <v>1669</v>
      </c>
      <c r="P15" s="82">
        <v>119</v>
      </c>
      <c r="Q15" s="111"/>
    </row>
    <row r="16" spans="2:17" s="86" customFormat="1" ht="14.25" customHeight="1">
      <c r="B16" s="72" t="s">
        <v>31</v>
      </c>
      <c r="C16" s="73">
        <v>25132</v>
      </c>
      <c r="D16" s="79">
        <v>91</v>
      </c>
      <c r="E16" s="83">
        <v>14492</v>
      </c>
      <c r="F16" s="84">
        <v>99</v>
      </c>
      <c r="G16" s="75">
        <v>182</v>
      </c>
      <c r="H16" s="82">
        <v>81</v>
      </c>
      <c r="I16" s="73">
        <v>1294</v>
      </c>
      <c r="J16" s="82">
        <v>0</v>
      </c>
      <c r="K16" s="73">
        <v>7737</v>
      </c>
      <c r="L16" s="82">
        <v>72</v>
      </c>
      <c r="M16" s="73">
        <v>1427</v>
      </c>
      <c r="N16" s="79">
        <v>76</v>
      </c>
      <c r="O16" s="74">
        <v>1509</v>
      </c>
      <c r="P16" s="82">
        <v>86</v>
      </c>
      <c r="Q16" s="111"/>
    </row>
    <row r="17" spans="2:17" s="86" customFormat="1" ht="14.25" customHeight="1">
      <c r="B17" s="167" t="s">
        <v>17</v>
      </c>
      <c r="C17" s="326">
        <f>SUM(C14:C16)</f>
        <v>81284</v>
      </c>
      <c r="D17" s="327">
        <v>99</v>
      </c>
      <c r="E17" s="328">
        <f>SUM(E14:E16)</f>
        <v>49335</v>
      </c>
      <c r="F17" s="329">
        <v>104</v>
      </c>
      <c r="G17" s="330">
        <f>SUM(G14:G16)</f>
        <v>558</v>
      </c>
      <c r="H17" s="329">
        <v>86</v>
      </c>
      <c r="I17" s="326">
        <f>SUM(I14:I16)</f>
        <v>2678</v>
      </c>
      <c r="J17" s="329">
        <v>196</v>
      </c>
      <c r="K17" s="326">
        <f>SUM(K14:K16)</f>
        <v>25656</v>
      </c>
      <c r="L17" s="329">
        <v>90</v>
      </c>
      <c r="M17" s="326">
        <f>SUM(M14:M16)</f>
        <v>3057</v>
      </c>
      <c r="N17" s="331">
        <v>76</v>
      </c>
      <c r="O17" s="332">
        <f>SUM(O14:O16)</f>
        <v>4752</v>
      </c>
      <c r="P17" s="329">
        <v>100</v>
      </c>
      <c r="Q17" s="111"/>
    </row>
    <row r="18" spans="2:17" s="86" customFormat="1" ht="17.25" customHeight="1">
      <c r="B18" s="72" t="s">
        <v>34</v>
      </c>
      <c r="C18" s="73">
        <v>25531</v>
      </c>
      <c r="D18" s="79">
        <v>92</v>
      </c>
      <c r="E18" s="83">
        <v>13545</v>
      </c>
      <c r="F18" s="84">
        <v>86</v>
      </c>
      <c r="G18" s="75">
        <v>187</v>
      </c>
      <c r="H18" s="82">
        <v>93</v>
      </c>
      <c r="I18" s="73">
        <v>0</v>
      </c>
      <c r="J18" s="76" t="s">
        <v>23</v>
      </c>
      <c r="K18" s="73">
        <v>11065</v>
      </c>
      <c r="L18" s="82">
        <v>123</v>
      </c>
      <c r="M18" s="73">
        <v>734</v>
      </c>
      <c r="N18" s="79">
        <v>71</v>
      </c>
      <c r="O18" s="74">
        <v>1733</v>
      </c>
      <c r="P18" s="82">
        <v>118</v>
      </c>
      <c r="Q18" s="111"/>
    </row>
    <row r="19" spans="2:17" s="86" customFormat="1" ht="14.25" customHeight="1">
      <c r="B19" s="72" t="s">
        <v>35</v>
      </c>
      <c r="C19" s="73">
        <v>19174</v>
      </c>
      <c r="D19" s="79">
        <v>82</v>
      </c>
      <c r="E19" s="83">
        <v>14922</v>
      </c>
      <c r="F19" s="84">
        <v>86</v>
      </c>
      <c r="G19" s="75">
        <v>170</v>
      </c>
      <c r="H19" s="82">
        <v>90</v>
      </c>
      <c r="I19" s="73">
        <v>0</v>
      </c>
      <c r="J19" s="76" t="s">
        <v>23</v>
      </c>
      <c r="K19" s="73">
        <v>3379</v>
      </c>
      <c r="L19" s="82">
        <v>70</v>
      </c>
      <c r="M19" s="73">
        <v>703</v>
      </c>
      <c r="N19" s="79">
        <v>64</v>
      </c>
      <c r="O19" s="74">
        <v>1217</v>
      </c>
      <c r="P19" s="82">
        <v>79</v>
      </c>
      <c r="Q19" s="111"/>
    </row>
    <row r="20" spans="2:17" s="86" customFormat="1" ht="14.25" customHeight="1">
      <c r="B20" s="72" t="s">
        <v>36</v>
      </c>
      <c r="C20" s="73">
        <v>19801</v>
      </c>
      <c r="D20" s="79">
        <v>81</v>
      </c>
      <c r="E20" s="83">
        <v>10335</v>
      </c>
      <c r="F20" s="84">
        <v>68</v>
      </c>
      <c r="G20" s="75">
        <v>138</v>
      </c>
      <c r="H20" s="82">
        <v>61</v>
      </c>
      <c r="I20" s="73">
        <v>0</v>
      </c>
      <c r="J20" s="76" t="s">
        <v>56</v>
      </c>
      <c r="K20" s="73">
        <v>8248</v>
      </c>
      <c r="L20" s="82">
        <v>105</v>
      </c>
      <c r="M20" s="73">
        <v>1080</v>
      </c>
      <c r="N20" s="79">
        <v>94</v>
      </c>
      <c r="O20" s="74">
        <v>1479</v>
      </c>
      <c r="P20" s="82">
        <v>88</v>
      </c>
      <c r="Q20" s="111"/>
    </row>
    <row r="21" spans="2:17" s="86" customFormat="1" ht="14.25" customHeight="1">
      <c r="B21" s="167" t="s">
        <v>12</v>
      </c>
      <c r="C21" s="326">
        <f>SUM(C18:C20)</f>
        <v>64506</v>
      </c>
      <c r="D21" s="339">
        <v>85</v>
      </c>
      <c r="E21" s="340">
        <f>SUM(E18:E20)</f>
        <v>38802</v>
      </c>
      <c r="F21" s="341">
        <v>80</v>
      </c>
      <c r="G21" s="342">
        <f>SUM(G18:G20)</f>
        <v>495</v>
      </c>
      <c r="H21" s="343">
        <v>80</v>
      </c>
      <c r="I21" s="344">
        <v>0</v>
      </c>
      <c r="J21" s="345" t="s">
        <v>56</v>
      </c>
      <c r="K21" s="344">
        <f>SUM(K18:K20)</f>
        <v>22692</v>
      </c>
      <c r="L21" s="343">
        <v>105</v>
      </c>
      <c r="M21" s="344">
        <f>SUM(M18:M20)</f>
        <v>2517</v>
      </c>
      <c r="N21" s="339">
        <v>77</v>
      </c>
      <c r="O21" s="332">
        <f>SUM(O18:O20)</f>
        <v>4429</v>
      </c>
      <c r="P21" s="343">
        <v>94</v>
      </c>
      <c r="Q21" s="111"/>
    </row>
    <row r="22" spans="2:17" s="86" customFormat="1" ht="17.25" customHeight="1">
      <c r="B22" s="176" t="s">
        <v>50</v>
      </c>
      <c r="C22" s="326">
        <f>C17+C21</f>
        <v>145790</v>
      </c>
      <c r="D22" s="333">
        <v>92</v>
      </c>
      <c r="E22" s="328">
        <f>E17+E21</f>
        <v>88137</v>
      </c>
      <c r="F22" s="334">
        <v>92</v>
      </c>
      <c r="G22" s="335">
        <f>G17+G21</f>
        <v>1053</v>
      </c>
      <c r="H22" s="334">
        <v>83</v>
      </c>
      <c r="I22" s="335">
        <v>2678</v>
      </c>
      <c r="J22" s="336">
        <v>84</v>
      </c>
      <c r="K22" s="335">
        <v>48348</v>
      </c>
      <c r="L22" s="336">
        <v>96</v>
      </c>
      <c r="M22" s="335">
        <v>5574</v>
      </c>
      <c r="N22" s="337">
        <v>76</v>
      </c>
      <c r="O22" s="338">
        <v>9181</v>
      </c>
      <c r="P22" s="336">
        <v>97</v>
      </c>
      <c r="Q22" s="111"/>
    </row>
    <row r="23" spans="2:17" s="86" customFormat="1" ht="14.25" customHeight="1">
      <c r="B23" s="72" t="s">
        <v>37</v>
      </c>
      <c r="C23" s="73">
        <v>24328</v>
      </c>
      <c r="D23" s="79">
        <v>83</v>
      </c>
      <c r="E23" s="83">
        <v>15477</v>
      </c>
      <c r="F23" s="84">
        <v>87</v>
      </c>
      <c r="G23" s="75">
        <v>195</v>
      </c>
      <c r="H23" s="82">
        <v>80</v>
      </c>
      <c r="I23" s="73">
        <v>1521</v>
      </c>
      <c r="J23" s="82">
        <v>110</v>
      </c>
      <c r="K23" s="73">
        <v>5785</v>
      </c>
      <c r="L23" s="82">
        <v>63</v>
      </c>
      <c r="M23" s="73">
        <v>1350</v>
      </c>
      <c r="N23" s="82">
        <v>165</v>
      </c>
      <c r="O23" s="74">
        <v>1512</v>
      </c>
      <c r="P23" s="82">
        <v>102</v>
      </c>
      <c r="Q23" s="111"/>
    </row>
    <row r="24" spans="2:17" s="86" customFormat="1" ht="14.25" customHeight="1">
      <c r="B24" s="72" t="s">
        <v>40</v>
      </c>
      <c r="C24" s="73">
        <v>21509</v>
      </c>
      <c r="D24" s="79">
        <v>78</v>
      </c>
      <c r="E24" s="83">
        <v>11566</v>
      </c>
      <c r="F24" s="84">
        <v>73</v>
      </c>
      <c r="G24" s="75">
        <v>180</v>
      </c>
      <c r="H24" s="82">
        <v>168</v>
      </c>
      <c r="I24" s="73">
        <v>0</v>
      </c>
      <c r="J24" s="82">
        <v>0</v>
      </c>
      <c r="K24" s="73">
        <v>9205</v>
      </c>
      <c r="L24" s="82">
        <v>86</v>
      </c>
      <c r="M24" s="73">
        <v>558</v>
      </c>
      <c r="N24" s="82">
        <v>60</v>
      </c>
      <c r="O24" s="74">
        <v>1548</v>
      </c>
      <c r="P24" s="82">
        <v>119</v>
      </c>
      <c r="Q24" s="111"/>
    </row>
    <row r="25" spans="2:17" s="86" customFormat="1" ht="14.25" customHeight="1">
      <c r="B25" s="72" t="s">
        <v>55</v>
      </c>
      <c r="C25" s="73">
        <v>26080</v>
      </c>
      <c r="D25" s="79">
        <v>102</v>
      </c>
      <c r="E25" s="83">
        <v>14822</v>
      </c>
      <c r="F25" s="84">
        <v>97</v>
      </c>
      <c r="G25" s="75">
        <v>121</v>
      </c>
      <c r="H25" s="82">
        <v>61</v>
      </c>
      <c r="I25" s="73">
        <v>1046</v>
      </c>
      <c r="J25" s="82">
        <v>87</v>
      </c>
      <c r="K25" s="73">
        <v>8618</v>
      </c>
      <c r="L25" s="82">
        <v>118</v>
      </c>
      <c r="M25" s="73">
        <v>1473</v>
      </c>
      <c r="N25" s="82">
        <v>99</v>
      </c>
      <c r="O25" s="74">
        <v>1440</v>
      </c>
      <c r="P25" s="82">
        <v>106</v>
      </c>
      <c r="Q25" s="111"/>
    </row>
    <row r="26" spans="2:17" s="86" customFormat="1" ht="14.25" customHeight="1">
      <c r="B26" s="167" t="s">
        <v>14</v>
      </c>
      <c r="C26" s="326">
        <f>SUM(C23:C25)</f>
        <v>71917</v>
      </c>
      <c r="D26" s="327">
        <v>87</v>
      </c>
      <c r="E26" s="328">
        <f>SUM(E23:E25)</f>
        <v>41865</v>
      </c>
      <c r="F26" s="329">
        <v>86</v>
      </c>
      <c r="G26" s="330">
        <f>SUM(G23:G25)</f>
        <v>496</v>
      </c>
      <c r="H26" s="329">
        <v>90</v>
      </c>
      <c r="I26" s="326">
        <f>SUM(I23:I25)</f>
        <v>2567</v>
      </c>
      <c r="J26" s="329">
        <v>99</v>
      </c>
      <c r="K26" s="326">
        <f>SUM(K23:K25)</f>
        <v>23608</v>
      </c>
      <c r="L26" s="329">
        <v>87</v>
      </c>
      <c r="M26" s="326">
        <f>SUM(M23:M25)</f>
        <v>3381</v>
      </c>
      <c r="N26" s="329">
        <v>104</v>
      </c>
      <c r="O26" s="332">
        <f>SUM(O23:O25)</f>
        <v>4500</v>
      </c>
      <c r="P26" s="329">
        <v>109</v>
      </c>
      <c r="Q26" s="111"/>
    </row>
    <row r="27" spans="2:17" ht="13.5" customHeight="1">
      <c r="B27" s="72" t="s">
        <v>20</v>
      </c>
      <c r="C27" s="78">
        <v>22307</v>
      </c>
      <c r="D27" s="79">
        <v>92</v>
      </c>
      <c r="E27" s="83">
        <v>13332</v>
      </c>
      <c r="F27" s="84">
        <v>87</v>
      </c>
      <c r="G27" s="75">
        <v>122</v>
      </c>
      <c r="H27" s="82">
        <v>48</v>
      </c>
      <c r="I27" s="73">
        <v>0</v>
      </c>
      <c r="J27" s="82">
        <v>0</v>
      </c>
      <c r="K27" s="73">
        <v>7414</v>
      </c>
      <c r="L27" s="82">
        <v>95</v>
      </c>
      <c r="M27" s="73">
        <v>1439</v>
      </c>
      <c r="N27" s="82">
        <v>233</v>
      </c>
      <c r="O27" s="74">
        <v>1343</v>
      </c>
      <c r="P27" s="82">
        <v>88</v>
      </c>
      <c r="Q27" s="1"/>
    </row>
    <row r="28" spans="2:17" ht="14.25">
      <c r="B28" s="72" t="s">
        <v>21</v>
      </c>
      <c r="C28" s="73">
        <v>16494</v>
      </c>
      <c r="D28" s="79">
        <v>67</v>
      </c>
      <c r="E28" s="83">
        <v>8445</v>
      </c>
      <c r="F28" s="84">
        <v>60</v>
      </c>
      <c r="G28" s="75">
        <v>157</v>
      </c>
      <c r="H28" s="82">
        <v>94</v>
      </c>
      <c r="I28" s="73">
        <v>0</v>
      </c>
      <c r="J28" s="82">
        <v>0</v>
      </c>
      <c r="K28" s="73">
        <v>7193</v>
      </c>
      <c r="L28" s="82">
        <v>77</v>
      </c>
      <c r="M28" s="73">
        <v>698</v>
      </c>
      <c r="N28" s="82">
        <v>57</v>
      </c>
      <c r="O28" s="74">
        <v>1560</v>
      </c>
      <c r="P28" s="82">
        <v>103</v>
      </c>
      <c r="Q28" s="194"/>
    </row>
    <row r="29" spans="2:17" ht="14.25">
      <c r="B29" s="72" t="s">
        <v>22</v>
      </c>
      <c r="C29" s="73">
        <v>22388</v>
      </c>
      <c r="D29" s="79">
        <v>92</v>
      </c>
      <c r="E29" s="83">
        <v>14532</v>
      </c>
      <c r="F29" s="84">
        <v>104</v>
      </c>
      <c r="G29" s="75">
        <v>143</v>
      </c>
      <c r="H29" s="82">
        <v>72</v>
      </c>
      <c r="I29" s="73">
        <v>1395</v>
      </c>
      <c r="J29" s="82">
        <v>103</v>
      </c>
      <c r="K29" s="73">
        <v>5278</v>
      </c>
      <c r="L29" s="82">
        <v>75</v>
      </c>
      <c r="M29" s="73">
        <v>1040</v>
      </c>
      <c r="N29" s="82">
        <v>54</v>
      </c>
      <c r="O29" s="74">
        <v>1426</v>
      </c>
      <c r="P29" s="82">
        <v>97</v>
      </c>
      <c r="Q29" s="194"/>
    </row>
    <row r="30" spans="2:17" ht="14.25">
      <c r="B30" s="167" t="s">
        <v>16</v>
      </c>
      <c r="C30" s="326">
        <f>SUM(C27:C29)</f>
        <v>61189</v>
      </c>
      <c r="D30" s="339">
        <v>83</v>
      </c>
      <c r="E30" s="346">
        <f>SUM(E27:E29)</f>
        <v>36309</v>
      </c>
      <c r="F30" s="341">
        <v>84</v>
      </c>
      <c r="G30" s="342">
        <f>SUM(G27:G29)</f>
        <v>422</v>
      </c>
      <c r="H30" s="343">
        <v>68</v>
      </c>
      <c r="I30" s="344">
        <f>SUM(I27:I29)</f>
        <v>1395</v>
      </c>
      <c r="J30" s="343">
        <v>91</v>
      </c>
      <c r="K30" s="344">
        <f>SUM(K27:K29)</f>
        <v>19885</v>
      </c>
      <c r="L30" s="343">
        <v>82</v>
      </c>
      <c r="M30" s="344">
        <f>SUM(M27:M29)</f>
        <v>3177</v>
      </c>
      <c r="N30" s="343">
        <v>84</v>
      </c>
      <c r="O30" s="347">
        <f>SUM(O27:O29)</f>
        <v>4329</v>
      </c>
      <c r="P30" s="343">
        <v>96</v>
      </c>
      <c r="Q30" s="194"/>
    </row>
    <row r="31" spans="2:17" ht="15" thickBot="1">
      <c r="B31" s="348" t="s">
        <v>57</v>
      </c>
      <c r="C31" s="349">
        <f>C26+C30</f>
        <v>133106</v>
      </c>
      <c r="D31" s="350">
        <v>85</v>
      </c>
      <c r="E31" s="351">
        <f>E26+E30</f>
        <v>78174</v>
      </c>
      <c r="F31" s="352">
        <v>85</v>
      </c>
      <c r="G31" s="349">
        <f>G26+G30</f>
        <v>918</v>
      </c>
      <c r="H31" s="353">
        <v>78</v>
      </c>
      <c r="I31" s="349">
        <f>I26+I30</f>
        <v>3962</v>
      </c>
      <c r="J31" s="353">
        <v>96</v>
      </c>
      <c r="K31" s="349">
        <f>K26+K30</f>
        <v>43493</v>
      </c>
      <c r="L31" s="353">
        <v>85</v>
      </c>
      <c r="M31" s="349">
        <f>M26+M30</f>
        <v>6558</v>
      </c>
      <c r="N31" s="350">
        <v>93</v>
      </c>
      <c r="O31" s="354">
        <f>O26+O30</f>
        <v>8829</v>
      </c>
      <c r="P31" s="353">
        <v>102</v>
      </c>
      <c r="Q31" s="1"/>
    </row>
    <row r="32" spans="1:16" ht="14.25">
      <c r="A32" s="86"/>
      <c r="B32" s="72" t="s">
        <v>58</v>
      </c>
      <c r="C32" s="73">
        <v>18499</v>
      </c>
      <c r="D32" s="79">
        <f aca="true" t="shared" si="0" ref="D32:D37">C32/C14*100</f>
        <v>68.24436492418933</v>
      </c>
      <c r="E32" s="83">
        <v>12699</v>
      </c>
      <c r="F32" s="84">
        <f aca="true" t="shared" si="1" ref="F32:F67">E32/E14*100</f>
        <v>71.16279069767441</v>
      </c>
      <c r="G32" s="75">
        <v>87</v>
      </c>
      <c r="H32" s="82">
        <f aca="true" t="shared" si="2" ref="H32:H67">G32/G14*100</f>
        <v>50.28901734104046</v>
      </c>
      <c r="I32" s="73">
        <v>0</v>
      </c>
      <c r="J32" s="82">
        <f>I32/I14*100</f>
        <v>0</v>
      </c>
      <c r="K32" s="73">
        <v>4188</v>
      </c>
      <c r="L32" s="82">
        <f>K32/K14*100</f>
        <v>57.85329465395773</v>
      </c>
      <c r="M32" s="73">
        <v>1525</v>
      </c>
      <c r="N32" s="79">
        <f>M32/M14*100</f>
        <v>315.73498964803315</v>
      </c>
      <c r="O32" s="74">
        <v>1155</v>
      </c>
      <c r="P32" s="82">
        <f aca="true" t="shared" si="3" ref="P32:P67">O32/O14*100</f>
        <v>73.37992376111816</v>
      </c>
    </row>
    <row r="33" spans="1:16" ht="14.25">
      <c r="A33" s="86"/>
      <c r="B33" s="72" t="s">
        <v>24</v>
      </c>
      <c r="C33" s="73">
        <f>E33+G33+I33+K33+M33</f>
        <v>16170</v>
      </c>
      <c r="D33" s="79">
        <f t="shared" si="0"/>
        <v>55.67223274229644</v>
      </c>
      <c r="E33" s="199">
        <v>11130</v>
      </c>
      <c r="F33" s="84">
        <f t="shared" si="1"/>
        <v>65.47829156371337</v>
      </c>
      <c r="G33" s="75">
        <v>29</v>
      </c>
      <c r="H33" s="82">
        <f t="shared" si="2"/>
        <v>14.285714285714285</v>
      </c>
      <c r="I33" s="73">
        <v>0</v>
      </c>
      <c r="J33" s="82">
        <f>I33/I15*100</f>
        <v>0</v>
      </c>
      <c r="K33" s="73">
        <v>4900</v>
      </c>
      <c r="L33" s="82">
        <f aca="true" t="shared" si="4" ref="L33:L63">K33/K15*100</f>
        <v>45.88014981273408</v>
      </c>
      <c r="M33" s="73">
        <v>111</v>
      </c>
      <c r="N33" s="79">
        <f aca="true" t="shared" si="5" ref="N33:N63">M33/M15*100</f>
        <v>9.67741935483871</v>
      </c>
      <c r="O33" s="74">
        <v>1018</v>
      </c>
      <c r="P33" s="82">
        <f t="shared" si="3"/>
        <v>60.9946075494308</v>
      </c>
    </row>
    <row r="34" spans="1:16" ht="14.25">
      <c r="A34" s="86"/>
      <c r="B34" s="72" t="s">
        <v>31</v>
      </c>
      <c r="C34" s="73">
        <f>E34+G34+I34+K34+M34</f>
        <v>13904</v>
      </c>
      <c r="D34" s="82">
        <f>C34/C16*100</f>
        <v>55.323889861531114</v>
      </c>
      <c r="E34" s="83">
        <v>8276</v>
      </c>
      <c r="F34" s="84">
        <f t="shared" si="1"/>
        <v>57.10736958321833</v>
      </c>
      <c r="G34" s="75">
        <v>43</v>
      </c>
      <c r="H34" s="82">
        <f t="shared" si="2"/>
        <v>23.626373626373624</v>
      </c>
      <c r="I34" s="73">
        <v>1163</v>
      </c>
      <c r="J34" s="82">
        <f>I34/I16*100</f>
        <v>89.87635239567233</v>
      </c>
      <c r="K34" s="73">
        <v>3854</v>
      </c>
      <c r="L34" s="82">
        <f t="shared" si="4"/>
        <v>49.81258885873077</v>
      </c>
      <c r="M34" s="73">
        <v>568</v>
      </c>
      <c r="N34" s="79">
        <f t="shared" si="5"/>
        <v>39.803784162578836</v>
      </c>
      <c r="O34" s="74">
        <v>1060</v>
      </c>
      <c r="P34" s="82">
        <f t="shared" si="3"/>
        <v>70.24519549370444</v>
      </c>
    </row>
    <row r="35" spans="1:16" ht="14.25">
      <c r="A35" s="86"/>
      <c r="B35" s="229" t="s">
        <v>17</v>
      </c>
      <c r="C35" s="230">
        <f>SUM(C32:C34)</f>
        <v>48573</v>
      </c>
      <c r="D35" s="291">
        <f>C35/C17*100</f>
        <v>59.75714777816052</v>
      </c>
      <c r="E35" s="294">
        <f>SUM(E32:E34)</f>
        <v>32105</v>
      </c>
      <c r="F35" s="295">
        <f t="shared" si="1"/>
        <v>65.07550420593898</v>
      </c>
      <c r="G35" s="230">
        <f>SUM(G32:G34)</f>
        <v>159</v>
      </c>
      <c r="H35" s="296">
        <f t="shared" si="2"/>
        <v>28.49462365591398</v>
      </c>
      <c r="I35" s="230">
        <f>SUM(I32:I34)</f>
        <v>1163</v>
      </c>
      <c r="J35" s="296">
        <f>I35/I17*100</f>
        <v>43.427931292008964</v>
      </c>
      <c r="K35" s="297">
        <f>SUM(K32:K34)</f>
        <v>12942</v>
      </c>
      <c r="L35" s="296">
        <f t="shared" si="4"/>
        <v>50.44434050514499</v>
      </c>
      <c r="M35" s="298">
        <f>SUM(M32:M34)</f>
        <v>2204</v>
      </c>
      <c r="N35" s="299">
        <f t="shared" si="5"/>
        <v>72.09682695453058</v>
      </c>
      <c r="O35" s="300">
        <f>SUM(O32:O34)</f>
        <v>3233</v>
      </c>
      <c r="P35" s="295">
        <f t="shared" si="3"/>
        <v>68.03451178451179</v>
      </c>
    </row>
    <row r="36" spans="2:16" ht="14.25">
      <c r="B36" s="72" t="s">
        <v>34</v>
      </c>
      <c r="C36" s="73">
        <f>E36+G36+I36+K36+M36</f>
        <v>11638</v>
      </c>
      <c r="D36" s="82">
        <f t="shared" si="0"/>
        <v>45.58380008616976</v>
      </c>
      <c r="E36" s="74">
        <v>7479</v>
      </c>
      <c r="F36" s="82">
        <f t="shared" si="1"/>
        <v>55.21594684385383</v>
      </c>
      <c r="G36" s="75">
        <v>98</v>
      </c>
      <c r="H36" s="82">
        <f t="shared" si="2"/>
        <v>52.406417112299465</v>
      </c>
      <c r="I36" s="73">
        <v>0</v>
      </c>
      <c r="J36" s="76" t="s">
        <v>23</v>
      </c>
      <c r="K36" s="73">
        <v>3738</v>
      </c>
      <c r="L36" s="82">
        <f t="shared" si="4"/>
        <v>33.78219611387257</v>
      </c>
      <c r="M36" s="73">
        <v>323</v>
      </c>
      <c r="N36" s="79">
        <f t="shared" si="5"/>
        <v>44.00544959128065</v>
      </c>
      <c r="O36" s="74">
        <v>1208</v>
      </c>
      <c r="P36" s="82">
        <f t="shared" si="3"/>
        <v>69.70571263704558</v>
      </c>
    </row>
    <row r="37" spans="2:16" ht="14.25">
      <c r="B37" s="72" t="s">
        <v>35</v>
      </c>
      <c r="C37" s="73">
        <f>E37+G37+I37+K37+M37</f>
        <v>14107</v>
      </c>
      <c r="D37" s="82">
        <f t="shared" si="0"/>
        <v>73.57358923542296</v>
      </c>
      <c r="E37" s="74">
        <v>10857</v>
      </c>
      <c r="F37" s="82">
        <f t="shared" si="1"/>
        <v>72.75834338560514</v>
      </c>
      <c r="G37" s="75">
        <v>143</v>
      </c>
      <c r="H37" s="82">
        <f t="shared" si="2"/>
        <v>84.11764705882354</v>
      </c>
      <c r="I37" s="73">
        <v>0</v>
      </c>
      <c r="J37" s="76" t="s">
        <v>23</v>
      </c>
      <c r="K37" s="73">
        <v>2900</v>
      </c>
      <c r="L37" s="82">
        <f t="shared" si="4"/>
        <v>85.8242083456644</v>
      </c>
      <c r="M37" s="73">
        <v>207</v>
      </c>
      <c r="N37" s="79">
        <f t="shared" si="5"/>
        <v>29.445234708392604</v>
      </c>
      <c r="O37" s="74">
        <v>910</v>
      </c>
      <c r="P37" s="82">
        <f t="shared" si="3"/>
        <v>74.77403451109285</v>
      </c>
    </row>
    <row r="38" spans="2:16" ht="14.25">
      <c r="B38" s="72" t="s">
        <v>36</v>
      </c>
      <c r="C38" s="73">
        <f>E38+G38+I38+K38+M38</f>
        <v>17282</v>
      </c>
      <c r="D38" s="82">
        <f>C38/C20*100</f>
        <v>87.27842028180395</v>
      </c>
      <c r="E38" s="74">
        <v>10126</v>
      </c>
      <c r="F38" s="82">
        <f>E38/E20*100</f>
        <v>97.97774552491533</v>
      </c>
      <c r="G38" s="75">
        <v>161</v>
      </c>
      <c r="H38" s="82">
        <f t="shared" si="2"/>
        <v>116.66666666666667</v>
      </c>
      <c r="I38" s="73">
        <v>0</v>
      </c>
      <c r="J38" s="76" t="s">
        <v>23</v>
      </c>
      <c r="K38" s="73">
        <v>5915</v>
      </c>
      <c r="L38" s="82">
        <f t="shared" si="4"/>
        <v>71.71435499515034</v>
      </c>
      <c r="M38" s="73">
        <v>1080</v>
      </c>
      <c r="N38" s="79">
        <f t="shared" si="5"/>
        <v>100</v>
      </c>
      <c r="O38" s="74">
        <v>1116</v>
      </c>
      <c r="P38" s="82">
        <f t="shared" si="3"/>
        <v>75.45638945233266</v>
      </c>
    </row>
    <row r="39" spans="2:16" ht="14.25">
      <c r="B39" s="229" t="s">
        <v>12</v>
      </c>
      <c r="C39" s="230">
        <f>SUM(C36:C38)</f>
        <v>43027</v>
      </c>
      <c r="D39" s="291">
        <f>C39/C21*100</f>
        <v>66.70232226459554</v>
      </c>
      <c r="E39" s="294">
        <f>SUM(E36:E38)</f>
        <v>28462</v>
      </c>
      <c r="F39" s="295">
        <f t="shared" si="1"/>
        <v>73.35188907788257</v>
      </c>
      <c r="G39" s="230">
        <f>SUM(G36:G38)</f>
        <v>402</v>
      </c>
      <c r="H39" s="296">
        <f t="shared" si="2"/>
        <v>81.21212121212122</v>
      </c>
      <c r="I39" s="230">
        <f>SUM(I36:I38)</f>
        <v>0</v>
      </c>
      <c r="J39" s="301" t="s">
        <v>23</v>
      </c>
      <c r="K39" s="297">
        <f>SUM(K36:K38)</f>
        <v>12553</v>
      </c>
      <c r="L39" s="296">
        <f t="shared" si="4"/>
        <v>55.31905517362947</v>
      </c>
      <c r="M39" s="298">
        <f>SUM(M36:M38)</f>
        <v>1610</v>
      </c>
      <c r="N39" s="299">
        <f t="shared" si="5"/>
        <v>63.965037743345256</v>
      </c>
      <c r="O39" s="300">
        <f>SUM(O36:O38)</f>
        <v>3234</v>
      </c>
      <c r="P39" s="295">
        <f t="shared" si="3"/>
        <v>73.01874012192368</v>
      </c>
    </row>
    <row r="40" spans="1:17" ht="14.25">
      <c r="A40" s="86"/>
      <c r="B40" s="249" t="s">
        <v>99</v>
      </c>
      <c r="C40" s="230">
        <f>C35+C39</f>
        <v>91600</v>
      </c>
      <c r="D40" s="291">
        <f>C40/C22*100</f>
        <v>62.8300980862885</v>
      </c>
      <c r="E40" s="302">
        <f>E35+E39</f>
        <v>60567</v>
      </c>
      <c r="F40" s="291">
        <f t="shared" si="1"/>
        <v>68.71915313659417</v>
      </c>
      <c r="G40" s="230">
        <f>G35+G39</f>
        <v>561</v>
      </c>
      <c r="H40" s="291">
        <f t="shared" si="2"/>
        <v>53.27635327635327</v>
      </c>
      <c r="I40" s="230">
        <f>I35+I39</f>
        <v>1163</v>
      </c>
      <c r="J40" s="291">
        <f>I40/I22*100</f>
        <v>43.427931292008964</v>
      </c>
      <c r="K40" s="230">
        <f>K35+K39</f>
        <v>25495</v>
      </c>
      <c r="L40" s="291">
        <f t="shared" si="4"/>
        <v>52.73227434433689</v>
      </c>
      <c r="M40" s="230">
        <f>M35+M39</f>
        <v>3814</v>
      </c>
      <c r="N40" s="291">
        <f t="shared" si="5"/>
        <v>68.4248295658414</v>
      </c>
      <c r="O40" s="303">
        <f>O35+O39</f>
        <v>6467</v>
      </c>
      <c r="P40" s="291">
        <f t="shared" si="3"/>
        <v>70.43895000544603</v>
      </c>
      <c r="Q40" s="188"/>
    </row>
    <row r="41" spans="2:16" ht="14.25">
      <c r="B41" s="72" t="s">
        <v>37</v>
      </c>
      <c r="C41" s="73">
        <f>E41+G41+I41+K41+M41</f>
        <v>16418</v>
      </c>
      <c r="D41" s="82">
        <f>C41/C23*100</f>
        <v>67.48602433410062</v>
      </c>
      <c r="E41" s="83">
        <v>10598</v>
      </c>
      <c r="F41" s="82">
        <f t="shared" si="1"/>
        <v>68.475802804161</v>
      </c>
      <c r="G41" s="75">
        <v>99</v>
      </c>
      <c r="H41" s="82">
        <f t="shared" si="2"/>
        <v>50.76923076923077</v>
      </c>
      <c r="I41" s="73">
        <v>0</v>
      </c>
      <c r="J41" s="76" t="s">
        <v>23</v>
      </c>
      <c r="K41" s="73">
        <v>5476</v>
      </c>
      <c r="L41" s="82">
        <f t="shared" si="4"/>
        <v>94.65859982713916</v>
      </c>
      <c r="M41" s="73">
        <v>245</v>
      </c>
      <c r="N41" s="79">
        <f t="shared" si="5"/>
        <v>18.14814814814815</v>
      </c>
      <c r="O41" s="74">
        <v>1252</v>
      </c>
      <c r="P41" s="82">
        <f>O41/O23*100</f>
        <v>82.8042328042328</v>
      </c>
    </row>
    <row r="42" spans="2:16" ht="14.25">
      <c r="B42" s="72" t="s">
        <v>40</v>
      </c>
      <c r="C42" s="73">
        <f>E42+G42+I42+K42+M42</f>
        <v>17229</v>
      </c>
      <c r="D42" s="82">
        <f aca="true" t="shared" si="6" ref="D42:D64">C42/C24*100</f>
        <v>80.10135292203265</v>
      </c>
      <c r="E42" s="83">
        <v>10264</v>
      </c>
      <c r="F42" s="82">
        <f t="shared" si="1"/>
        <v>88.74286702403596</v>
      </c>
      <c r="G42" s="75">
        <v>127</v>
      </c>
      <c r="H42" s="82">
        <f t="shared" si="2"/>
        <v>70.55555555555556</v>
      </c>
      <c r="I42" s="73">
        <v>1454</v>
      </c>
      <c r="J42" s="76" t="s">
        <v>23</v>
      </c>
      <c r="K42" s="73">
        <v>4742</v>
      </c>
      <c r="L42" s="82">
        <f t="shared" si="4"/>
        <v>51.51548071700163</v>
      </c>
      <c r="M42" s="73">
        <v>642</v>
      </c>
      <c r="N42" s="79">
        <f t="shared" si="5"/>
        <v>115.05376344086022</v>
      </c>
      <c r="O42" s="74">
        <v>1120</v>
      </c>
      <c r="P42" s="82">
        <f t="shared" si="3"/>
        <v>72.3514211886305</v>
      </c>
    </row>
    <row r="43" spans="2:16" ht="14.25">
      <c r="B43" s="72" t="s">
        <v>55</v>
      </c>
      <c r="C43" s="73">
        <f>E43+G43+I43+K43+M43</f>
        <v>16640</v>
      </c>
      <c r="D43" s="82">
        <f t="shared" si="6"/>
        <v>63.80368098159509</v>
      </c>
      <c r="E43" s="83">
        <v>11023</v>
      </c>
      <c r="F43" s="82">
        <f t="shared" si="1"/>
        <v>74.3691809472406</v>
      </c>
      <c r="G43" s="75">
        <v>77</v>
      </c>
      <c r="H43" s="82">
        <f t="shared" si="2"/>
        <v>63.63636363636363</v>
      </c>
      <c r="I43" s="73">
        <v>14</v>
      </c>
      <c r="J43" s="82">
        <f>I43/I25*100</f>
        <v>1.338432122370937</v>
      </c>
      <c r="K43" s="73">
        <v>4555</v>
      </c>
      <c r="L43" s="82">
        <f t="shared" si="4"/>
        <v>52.85449060106754</v>
      </c>
      <c r="M43" s="73">
        <v>971</v>
      </c>
      <c r="N43" s="79">
        <f t="shared" si="5"/>
        <v>65.91989137813985</v>
      </c>
      <c r="O43" s="74">
        <v>1404</v>
      </c>
      <c r="P43" s="82">
        <f t="shared" si="3"/>
        <v>97.5</v>
      </c>
    </row>
    <row r="44" spans="2:16" ht="14.25">
      <c r="B44" s="229" t="s">
        <v>14</v>
      </c>
      <c r="C44" s="230">
        <f>SUM(C41:C43)</f>
        <v>50287</v>
      </c>
      <c r="D44" s="291">
        <f t="shared" si="6"/>
        <v>69.92366199924913</v>
      </c>
      <c r="E44" s="294">
        <f>SUM(E41:E43)</f>
        <v>31885</v>
      </c>
      <c r="F44" s="295">
        <f t="shared" si="1"/>
        <v>76.1614713961543</v>
      </c>
      <c r="G44" s="230">
        <f>SUM(G41:G43)</f>
        <v>303</v>
      </c>
      <c r="H44" s="296">
        <f t="shared" si="2"/>
        <v>61.08870967741935</v>
      </c>
      <c r="I44" s="230">
        <f>SUM(I41:I43)</f>
        <v>1468</v>
      </c>
      <c r="J44" s="296">
        <f>I44/I26*100</f>
        <v>57.18737826256331</v>
      </c>
      <c r="K44" s="297">
        <f>SUM(K41:K43)</f>
        <v>14773</v>
      </c>
      <c r="L44" s="296">
        <f t="shared" si="4"/>
        <v>62.57624534056252</v>
      </c>
      <c r="M44" s="298">
        <f>SUM(M41:M43)</f>
        <v>1858</v>
      </c>
      <c r="N44" s="299">
        <f t="shared" si="5"/>
        <v>54.95415557527359</v>
      </c>
      <c r="O44" s="300">
        <f>SUM(O41:O43)</f>
        <v>3776</v>
      </c>
      <c r="P44" s="295">
        <f t="shared" si="3"/>
        <v>83.91111111111111</v>
      </c>
    </row>
    <row r="45" spans="2:16" ht="14.25">
      <c r="B45" s="72" t="s">
        <v>20</v>
      </c>
      <c r="C45" s="73">
        <f>E45+G45+I45+K45+M45</f>
        <v>20948</v>
      </c>
      <c r="D45" s="82">
        <f t="shared" si="6"/>
        <v>93.90774196440579</v>
      </c>
      <c r="E45" s="83">
        <v>12759</v>
      </c>
      <c r="F45" s="82">
        <f t="shared" si="1"/>
        <v>95.70207020702071</v>
      </c>
      <c r="G45" s="75">
        <v>132</v>
      </c>
      <c r="H45" s="82">
        <f t="shared" si="2"/>
        <v>108.19672131147541</v>
      </c>
      <c r="I45" s="73">
        <v>0</v>
      </c>
      <c r="J45" s="76" t="s">
        <v>23</v>
      </c>
      <c r="K45" s="73">
        <v>7551</v>
      </c>
      <c r="L45" s="82">
        <f t="shared" si="4"/>
        <v>101.84785540868626</v>
      </c>
      <c r="M45" s="73">
        <v>506</v>
      </c>
      <c r="N45" s="79">
        <f t="shared" si="5"/>
        <v>35.163307852675466</v>
      </c>
      <c r="O45" s="74">
        <v>1444</v>
      </c>
      <c r="P45" s="82">
        <f t="shared" si="3"/>
        <v>107.5204765450484</v>
      </c>
    </row>
    <row r="46" spans="2:17" ht="14.25">
      <c r="B46" s="72" t="s">
        <v>21</v>
      </c>
      <c r="C46" s="73">
        <f>E46+G46+I46+K46+M46</f>
        <v>17811</v>
      </c>
      <c r="D46" s="82">
        <f>C46/C28*100</f>
        <v>107.98472171698799</v>
      </c>
      <c r="E46" s="83">
        <v>9819</v>
      </c>
      <c r="F46" s="82">
        <f t="shared" si="1"/>
        <v>116.26998223801066</v>
      </c>
      <c r="G46" s="75">
        <v>98</v>
      </c>
      <c r="H46" s="82">
        <f t="shared" si="2"/>
        <v>62.42038216560509</v>
      </c>
      <c r="I46" s="73">
        <v>520</v>
      </c>
      <c r="J46" s="76" t="s">
        <v>23</v>
      </c>
      <c r="K46" s="73">
        <v>6729</v>
      </c>
      <c r="L46" s="82">
        <f t="shared" si="4"/>
        <v>93.54928402613652</v>
      </c>
      <c r="M46" s="73">
        <v>645</v>
      </c>
      <c r="N46" s="79">
        <f t="shared" si="5"/>
        <v>92.40687679083095</v>
      </c>
      <c r="O46" s="74">
        <v>1267</v>
      </c>
      <c r="P46" s="82">
        <f t="shared" si="3"/>
        <v>81.21794871794872</v>
      </c>
      <c r="Q46" s="188"/>
    </row>
    <row r="47" spans="2:17" ht="14.25">
      <c r="B47" s="72" t="s">
        <v>22</v>
      </c>
      <c r="C47" s="73">
        <f>E47+G47+I47+K47+M47</f>
        <v>17284</v>
      </c>
      <c r="D47" s="82">
        <f>C47/C29*100</f>
        <v>77.2020725388601</v>
      </c>
      <c r="E47" s="83">
        <v>10251</v>
      </c>
      <c r="F47" s="82">
        <f t="shared" si="1"/>
        <v>70.54087530966143</v>
      </c>
      <c r="G47" s="75">
        <v>122</v>
      </c>
      <c r="H47" s="82">
        <f t="shared" si="2"/>
        <v>85.3146853146853</v>
      </c>
      <c r="I47" s="73">
        <v>890</v>
      </c>
      <c r="J47" s="82">
        <f>I47/I29*100</f>
        <v>63.799283154121866</v>
      </c>
      <c r="K47" s="73">
        <v>5274</v>
      </c>
      <c r="L47" s="82">
        <f t="shared" si="4"/>
        <v>99.92421371731717</v>
      </c>
      <c r="M47" s="73">
        <v>747</v>
      </c>
      <c r="N47" s="79">
        <f t="shared" si="5"/>
        <v>71.82692307692308</v>
      </c>
      <c r="O47" s="74">
        <v>1251</v>
      </c>
      <c r="P47" s="82">
        <f t="shared" si="3"/>
        <v>87.72791023842917</v>
      </c>
      <c r="Q47" s="188"/>
    </row>
    <row r="48" spans="2:17" ht="14.25">
      <c r="B48" s="229" t="s">
        <v>16</v>
      </c>
      <c r="C48" s="230">
        <f>SUM(C45:C47)</f>
        <v>56043</v>
      </c>
      <c r="D48" s="291">
        <f t="shared" si="6"/>
        <v>91.58999166516858</v>
      </c>
      <c r="E48" s="231">
        <f>SUM(E45:E47)</f>
        <v>32829</v>
      </c>
      <c r="F48" s="291">
        <f t="shared" si="1"/>
        <v>90.41559943815582</v>
      </c>
      <c r="G48" s="232">
        <f>SUM(G45:G47)</f>
        <v>352</v>
      </c>
      <c r="H48" s="291">
        <f t="shared" si="2"/>
        <v>83.41232227488152</v>
      </c>
      <c r="I48" s="233">
        <f>SUM(I45:I47)</f>
        <v>1410</v>
      </c>
      <c r="J48" s="291">
        <f>I48/I30*100</f>
        <v>101.0752688172043</v>
      </c>
      <c r="K48" s="233">
        <f>SUM(K45:K47)</f>
        <v>19554</v>
      </c>
      <c r="L48" s="291">
        <f t="shared" si="4"/>
        <v>98.33542871511189</v>
      </c>
      <c r="M48" s="233">
        <f>SUM(M45:M47)</f>
        <v>1898</v>
      </c>
      <c r="N48" s="291">
        <f t="shared" si="5"/>
        <v>59.741894869373624</v>
      </c>
      <c r="O48" s="234">
        <f>SUM(O45:O47)</f>
        <v>3962</v>
      </c>
      <c r="P48" s="291">
        <f t="shared" si="3"/>
        <v>91.52229152229152</v>
      </c>
      <c r="Q48" s="188"/>
    </row>
    <row r="49" spans="2:17" ht="15" thickBot="1">
      <c r="B49" s="235" t="s">
        <v>113</v>
      </c>
      <c r="C49" s="236">
        <f>C44+C48</f>
        <v>106330</v>
      </c>
      <c r="D49" s="292">
        <f t="shared" si="6"/>
        <v>79.88370171141797</v>
      </c>
      <c r="E49" s="237">
        <f>E44+E48</f>
        <v>64714</v>
      </c>
      <c r="F49" s="292">
        <f t="shared" si="1"/>
        <v>82.78199913014558</v>
      </c>
      <c r="G49" s="236">
        <f>G44+G48</f>
        <v>655</v>
      </c>
      <c r="H49" s="292">
        <f t="shared" si="2"/>
        <v>71.35076252723312</v>
      </c>
      <c r="I49" s="236">
        <f>I44+I48</f>
        <v>2878</v>
      </c>
      <c r="J49" s="292">
        <f>I49/I31*100</f>
        <v>72.64008076728925</v>
      </c>
      <c r="K49" s="236">
        <f>K44+K48</f>
        <v>34327</v>
      </c>
      <c r="L49" s="292">
        <f t="shared" si="4"/>
        <v>78.92534430827949</v>
      </c>
      <c r="M49" s="236">
        <f>M44+M48</f>
        <v>3756</v>
      </c>
      <c r="N49" s="292">
        <f t="shared" si="5"/>
        <v>57.27355901189387</v>
      </c>
      <c r="O49" s="293">
        <f>O44+O48</f>
        <v>7738</v>
      </c>
      <c r="P49" s="292">
        <f t="shared" si="3"/>
        <v>87.64299467663382</v>
      </c>
      <c r="Q49" s="188"/>
    </row>
    <row r="50" spans="2:17" ht="14.25">
      <c r="B50" s="72" t="s">
        <v>115</v>
      </c>
      <c r="C50" s="73">
        <f>E50+G50+I50+K50+M50</f>
        <v>17021</v>
      </c>
      <c r="D50" s="82">
        <f t="shared" si="6"/>
        <v>92.01037893940213</v>
      </c>
      <c r="E50" s="83">
        <v>9518</v>
      </c>
      <c r="F50" s="82">
        <f t="shared" si="1"/>
        <v>74.95078352626192</v>
      </c>
      <c r="G50" s="75">
        <v>80</v>
      </c>
      <c r="H50" s="82">
        <f t="shared" si="2"/>
        <v>91.95402298850574</v>
      </c>
      <c r="I50" s="73">
        <v>0</v>
      </c>
      <c r="J50" s="76" t="s">
        <v>23</v>
      </c>
      <c r="K50" s="73">
        <v>7337</v>
      </c>
      <c r="L50" s="82">
        <f t="shared" si="4"/>
        <v>175.19102196752627</v>
      </c>
      <c r="M50" s="73">
        <v>86</v>
      </c>
      <c r="N50" s="79">
        <f t="shared" si="5"/>
        <v>5.639344262295082</v>
      </c>
      <c r="O50" s="74">
        <v>1442</v>
      </c>
      <c r="P50" s="82">
        <f t="shared" si="3"/>
        <v>124.84848484848486</v>
      </c>
      <c r="Q50" s="228"/>
    </row>
    <row r="51" spans="2:17" ht="14.25">
      <c r="B51" s="72" t="s">
        <v>24</v>
      </c>
      <c r="C51" s="73">
        <f>E51+G51+I51+K51+M51</f>
        <v>17636</v>
      </c>
      <c r="D51" s="82">
        <f t="shared" si="6"/>
        <v>109.06617192331478</v>
      </c>
      <c r="E51" s="83">
        <v>12836</v>
      </c>
      <c r="F51" s="82">
        <f t="shared" si="1"/>
        <v>115.32794249775382</v>
      </c>
      <c r="G51" s="75">
        <v>95</v>
      </c>
      <c r="H51" s="82">
        <f t="shared" si="2"/>
        <v>327.58620689655174</v>
      </c>
      <c r="I51" s="73">
        <v>0</v>
      </c>
      <c r="J51" s="76" t="s">
        <v>23</v>
      </c>
      <c r="K51" s="73">
        <v>3882</v>
      </c>
      <c r="L51" s="82">
        <f t="shared" si="4"/>
        <v>79.22448979591836</v>
      </c>
      <c r="M51" s="73">
        <v>823</v>
      </c>
      <c r="N51" s="79">
        <f t="shared" si="5"/>
        <v>741.4414414414415</v>
      </c>
      <c r="O51" s="74">
        <v>1333</v>
      </c>
      <c r="P51" s="82">
        <f t="shared" si="3"/>
        <v>130.94302554027507</v>
      </c>
      <c r="Q51" s="228"/>
    </row>
    <row r="52" spans="2:17" ht="14.25">
      <c r="B52" s="72" t="s">
        <v>31</v>
      </c>
      <c r="C52" s="73">
        <f>E52+G52+I52+K52+M52</f>
        <v>20730</v>
      </c>
      <c r="D52" s="82">
        <f t="shared" si="6"/>
        <v>149.09378596087458</v>
      </c>
      <c r="E52" s="83">
        <v>10253</v>
      </c>
      <c r="F52" s="84">
        <f t="shared" si="1"/>
        <v>123.88835186080232</v>
      </c>
      <c r="G52" s="75">
        <v>115</v>
      </c>
      <c r="H52" s="82">
        <f t="shared" si="2"/>
        <v>267.4418604651163</v>
      </c>
      <c r="I52" s="73">
        <v>1416</v>
      </c>
      <c r="J52" s="82">
        <f>I52/I34*100</f>
        <v>121.75408426483234</v>
      </c>
      <c r="K52" s="73">
        <v>7931</v>
      </c>
      <c r="L52" s="82">
        <f t="shared" si="4"/>
        <v>205.78619615983396</v>
      </c>
      <c r="M52" s="73">
        <v>1015</v>
      </c>
      <c r="N52" s="79">
        <f t="shared" si="5"/>
        <v>178.69718309859155</v>
      </c>
      <c r="O52" s="74">
        <v>1357</v>
      </c>
      <c r="P52" s="409">
        <f t="shared" si="3"/>
        <v>128.0188679245283</v>
      </c>
      <c r="Q52" s="228"/>
    </row>
    <row r="53" spans="2:17" ht="14.25">
      <c r="B53" s="425" t="s">
        <v>17</v>
      </c>
      <c r="C53" s="426">
        <f>SUM(C50:C52)</f>
        <v>55387</v>
      </c>
      <c r="D53" s="427">
        <f t="shared" si="6"/>
        <v>114.02836967039303</v>
      </c>
      <c r="E53" s="428">
        <f>SUM(E50:E52)</f>
        <v>32607</v>
      </c>
      <c r="F53" s="429">
        <f t="shared" si="1"/>
        <v>101.5636193739293</v>
      </c>
      <c r="G53" s="426">
        <f>SUM(G50:G52)</f>
        <v>290</v>
      </c>
      <c r="H53" s="430">
        <f t="shared" si="2"/>
        <v>182.38993710691824</v>
      </c>
      <c r="I53" s="426">
        <f>SUM(I50:I52)</f>
        <v>1416</v>
      </c>
      <c r="J53" s="430">
        <f>I53/I35*100</f>
        <v>121.75408426483234</v>
      </c>
      <c r="K53" s="432">
        <f>SUM(K50:K52)</f>
        <v>19150</v>
      </c>
      <c r="L53" s="430">
        <f t="shared" si="4"/>
        <v>147.9678565909442</v>
      </c>
      <c r="M53" s="433">
        <f>SUM(M50:M52)</f>
        <v>1924</v>
      </c>
      <c r="N53" s="434">
        <f t="shared" si="5"/>
        <v>87.29582577132487</v>
      </c>
      <c r="O53" s="435">
        <f>SUM(O50:O52)</f>
        <v>4132</v>
      </c>
      <c r="P53" s="439">
        <f t="shared" si="3"/>
        <v>127.80699041138261</v>
      </c>
      <c r="Q53" s="228"/>
    </row>
    <row r="54" spans="2:17" ht="14.25">
      <c r="B54" s="422" t="s">
        <v>34</v>
      </c>
      <c r="C54" s="73">
        <f>E54+G54+I54+K54+M54</f>
        <v>21108</v>
      </c>
      <c r="D54" s="82">
        <f t="shared" si="6"/>
        <v>181.3713696511428</v>
      </c>
      <c r="E54" s="74">
        <v>11158</v>
      </c>
      <c r="F54" s="82">
        <f t="shared" si="1"/>
        <v>149.19106832464232</v>
      </c>
      <c r="G54" s="75">
        <v>146</v>
      </c>
      <c r="H54" s="82">
        <f t="shared" si="2"/>
        <v>148.9795918367347</v>
      </c>
      <c r="I54" s="73">
        <v>17</v>
      </c>
      <c r="J54" s="76" t="s">
        <v>23</v>
      </c>
      <c r="K54" s="73">
        <v>9083</v>
      </c>
      <c r="L54" s="82">
        <f t="shared" si="4"/>
        <v>242.9909042268593</v>
      </c>
      <c r="M54" s="73">
        <v>704</v>
      </c>
      <c r="N54" s="79">
        <f t="shared" si="5"/>
        <v>217.9566563467492</v>
      </c>
      <c r="O54" s="74">
        <v>1424</v>
      </c>
      <c r="P54" s="82">
        <f t="shared" si="3"/>
        <v>117.88079470198676</v>
      </c>
      <c r="Q54" s="228"/>
    </row>
    <row r="55" spans="2:17" ht="14.25">
      <c r="B55" s="72" t="s">
        <v>35</v>
      </c>
      <c r="C55" s="73">
        <f>E55+G55+I55+K55+M55</f>
        <v>15354</v>
      </c>
      <c r="D55" s="424">
        <f t="shared" si="6"/>
        <v>108.83958318565251</v>
      </c>
      <c r="E55" s="74">
        <v>12946</v>
      </c>
      <c r="F55" s="82">
        <f t="shared" si="1"/>
        <v>119.24104264529795</v>
      </c>
      <c r="G55" s="75">
        <v>151</v>
      </c>
      <c r="H55" s="82">
        <f t="shared" si="2"/>
        <v>105.5944055944056</v>
      </c>
      <c r="I55" s="73">
        <v>0</v>
      </c>
      <c r="J55" s="76" t="s">
        <v>23</v>
      </c>
      <c r="K55" s="73">
        <v>2237</v>
      </c>
      <c r="L55" s="82">
        <f t="shared" si="4"/>
        <v>77.13793103448275</v>
      </c>
      <c r="M55" s="73">
        <v>20</v>
      </c>
      <c r="N55" s="424">
        <f t="shared" si="5"/>
        <v>9.66183574879227</v>
      </c>
      <c r="O55" s="74">
        <v>863</v>
      </c>
      <c r="P55" s="82">
        <f t="shared" si="3"/>
        <v>94.83516483516483</v>
      </c>
      <c r="Q55" s="228"/>
    </row>
    <row r="56" spans="2:17" ht="14.25">
      <c r="B56" s="72" t="s">
        <v>36</v>
      </c>
      <c r="C56" s="73">
        <f>E56+G56+I56+K56+M56</f>
        <v>17628</v>
      </c>
      <c r="D56" s="82">
        <f t="shared" si="6"/>
        <v>102.00208309223468</v>
      </c>
      <c r="E56" s="74">
        <v>10673</v>
      </c>
      <c r="F56" s="82">
        <f t="shared" si="1"/>
        <v>105.40193561129765</v>
      </c>
      <c r="G56" s="75">
        <v>68</v>
      </c>
      <c r="H56" s="82">
        <f t="shared" si="2"/>
        <v>42.2360248447205</v>
      </c>
      <c r="I56" s="73">
        <v>0</v>
      </c>
      <c r="J56" s="76" t="s">
        <v>23</v>
      </c>
      <c r="K56" s="73">
        <v>6716</v>
      </c>
      <c r="L56" s="82">
        <f>K56/K38*100</f>
        <v>113.54184277261201</v>
      </c>
      <c r="M56" s="73">
        <v>171</v>
      </c>
      <c r="N56" s="79">
        <f t="shared" si="5"/>
        <v>15.833333333333332</v>
      </c>
      <c r="O56" s="74">
        <v>1559</v>
      </c>
      <c r="P56" s="82">
        <f t="shared" si="3"/>
        <v>139.69534050179212</v>
      </c>
      <c r="Q56" s="228"/>
    </row>
    <row r="57" spans="2:17" ht="14.25">
      <c r="B57" s="425" t="s">
        <v>12</v>
      </c>
      <c r="C57" s="426">
        <f>SUM(C54:C56)</f>
        <v>54090</v>
      </c>
      <c r="D57" s="427">
        <f t="shared" si="6"/>
        <v>125.7117623817603</v>
      </c>
      <c r="E57" s="428">
        <f>SUM(E54:E56)</f>
        <v>34777</v>
      </c>
      <c r="F57" s="429">
        <f t="shared" si="1"/>
        <v>122.18747804089662</v>
      </c>
      <c r="G57" s="426">
        <f>SUM(G54:G56)</f>
        <v>365</v>
      </c>
      <c r="H57" s="430">
        <f t="shared" si="2"/>
        <v>90.79601990049751</v>
      </c>
      <c r="I57" s="426">
        <f>SUM(I54:I56)</f>
        <v>17</v>
      </c>
      <c r="J57" s="431" t="s">
        <v>23</v>
      </c>
      <c r="K57" s="432">
        <f>SUM(K54:K56)</f>
        <v>18036</v>
      </c>
      <c r="L57" s="430">
        <f t="shared" si="4"/>
        <v>143.6788018800287</v>
      </c>
      <c r="M57" s="433">
        <f>SUM(M54:M56)</f>
        <v>895</v>
      </c>
      <c r="N57" s="434">
        <f t="shared" si="5"/>
        <v>55.590062111801245</v>
      </c>
      <c r="O57" s="435">
        <f>SUM(O54:O56)</f>
        <v>3846</v>
      </c>
      <c r="P57" s="429">
        <f t="shared" si="3"/>
        <v>118.92393320964749</v>
      </c>
      <c r="Q57" s="228"/>
    </row>
    <row r="58" spans="2:17" ht="14.25">
      <c r="B58" s="436" t="s">
        <v>120</v>
      </c>
      <c r="C58" s="407">
        <f>C53+C57</f>
        <v>109477</v>
      </c>
      <c r="D58" s="408">
        <f t="shared" si="6"/>
        <v>119.51637554585153</v>
      </c>
      <c r="E58" s="437">
        <f>E53+E57</f>
        <v>67384</v>
      </c>
      <c r="F58" s="408">
        <f t="shared" si="1"/>
        <v>111.25530404345601</v>
      </c>
      <c r="G58" s="407">
        <f>G53+G57</f>
        <v>655</v>
      </c>
      <c r="H58" s="408">
        <f t="shared" si="2"/>
        <v>116.75579322638146</v>
      </c>
      <c r="I58" s="407">
        <f>I53+I57</f>
        <v>1433</v>
      </c>
      <c r="J58" s="408">
        <f>I58/I40*100</f>
        <v>123.2158211521926</v>
      </c>
      <c r="K58" s="407">
        <f>K53+K57</f>
        <v>37186</v>
      </c>
      <c r="L58" s="408">
        <f t="shared" si="4"/>
        <v>145.85605020592274</v>
      </c>
      <c r="M58" s="407">
        <f>M53+M57</f>
        <v>2819</v>
      </c>
      <c r="N58" s="408">
        <f t="shared" si="5"/>
        <v>73.9119035133718</v>
      </c>
      <c r="O58" s="438">
        <f>O53+O57</f>
        <v>7978</v>
      </c>
      <c r="P58" s="408">
        <f t="shared" si="3"/>
        <v>123.36477501159735</v>
      </c>
      <c r="Q58" s="188"/>
    </row>
    <row r="59" spans="2:17" ht="14.25">
      <c r="B59" s="72" t="s">
        <v>37</v>
      </c>
      <c r="C59" s="73">
        <f>E59+G59+I59+K59+M59</f>
        <v>23629</v>
      </c>
      <c r="D59" s="82">
        <f t="shared" si="6"/>
        <v>143.9213058837861</v>
      </c>
      <c r="E59" s="83">
        <v>12826</v>
      </c>
      <c r="F59" s="82">
        <f t="shared" si="1"/>
        <v>121.02283449707491</v>
      </c>
      <c r="G59" s="75">
        <v>71</v>
      </c>
      <c r="H59" s="82">
        <f t="shared" si="2"/>
        <v>71.71717171717171</v>
      </c>
      <c r="I59" s="73">
        <v>0</v>
      </c>
      <c r="J59" s="76" t="s">
        <v>23</v>
      </c>
      <c r="K59" s="73">
        <v>10034</v>
      </c>
      <c r="L59" s="82">
        <f t="shared" si="4"/>
        <v>183.23593864134403</v>
      </c>
      <c r="M59" s="73">
        <v>698</v>
      </c>
      <c r="N59" s="79">
        <f t="shared" si="5"/>
        <v>284.8979591836735</v>
      </c>
      <c r="O59" s="74">
        <v>1842</v>
      </c>
      <c r="P59" s="82">
        <f t="shared" si="3"/>
        <v>147.12460063897763</v>
      </c>
      <c r="Q59" s="228"/>
    </row>
    <row r="60" spans="2:17" ht="14.25">
      <c r="B60" s="72" t="s">
        <v>40</v>
      </c>
      <c r="C60" s="73">
        <f>E60+G60+I60+K60+M60</f>
        <v>17478</v>
      </c>
      <c r="D60" s="82">
        <f t="shared" si="6"/>
        <v>101.44523768065471</v>
      </c>
      <c r="E60" s="83">
        <v>11799</v>
      </c>
      <c r="F60" s="82">
        <f t="shared" si="1"/>
        <v>114.95518316445829</v>
      </c>
      <c r="G60" s="75">
        <v>148</v>
      </c>
      <c r="H60" s="82">
        <f t="shared" si="2"/>
        <v>116.53543307086613</v>
      </c>
      <c r="I60" s="73">
        <v>1905</v>
      </c>
      <c r="J60" s="82">
        <f>I60/I42*100</f>
        <v>131.0178817056396</v>
      </c>
      <c r="K60" s="73">
        <v>3524</v>
      </c>
      <c r="L60" s="82">
        <f t="shared" si="4"/>
        <v>74.31463517503163</v>
      </c>
      <c r="M60" s="73">
        <v>102</v>
      </c>
      <c r="N60" s="79">
        <f t="shared" si="5"/>
        <v>15.887850467289718</v>
      </c>
      <c r="O60" s="74">
        <v>1265</v>
      </c>
      <c r="P60" s="82">
        <f t="shared" si="3"/>
        <v>112.94642857142858</v>
      </c>
      <c r="Q60" s="228"/>
    </row>
    <row r="61" spans="2:17" ht="14.25">
      <c r="B61" s="72" t="s">
        <v>55</v>
      </c>
      <c r="C61" s="73">
        <f>E61+G61+I61+K61+M61</f>
        <v>20099</v>
      </c>
      <c r="D61" s="470">
        <f t="shared" si="6"/>
        <v>120.78725961538461</v>
      </c>
      <c r="E61" s="83">
        <v>14183</v>
      </c>
      <c r="F61" s="82">
        <f t="shared" si="1"/>
        <v>128.66733194230247</v>
      </c>
      <c r="G61" s="75">
        <v>125</v>
      </c>
      <c r="H61" s="82">
        <f t="shared" si="2"/>
        <v>162.33766233766232</v>
      </c>
      <c r="I61" s="73">
        <v>0</v>
      </c>
      <c r="J61" s="82">
        <f>I61/I43*100</f>
        <v>0</v>
      </c>
      <c r="K61" s="73">
        <v>5602</v>
      </c>
      <c r="L61" s="82">
        <f t="shared" si="4"/>
        <v>122.98572996706916</v>
      </c>
      <c r="M61" s="73">
        <v>189</v>
      </c>
      <c r="N61" s="79">
        <f t="shared" si="5"/>
        <v>19.464469618949536</v>
      </c>
      <c r="O61" s="74">
        <v>1456</v>
      </c>
      <c r="P61" s="82">
        <f t="shared" si="3"/>
        <v>103.7037037037037</v>
      </c>
      <c r="Q61" s="228"/>
    </row>
    <row r="62" spans="2:17" ht="14.25">
      <c r="B62" s="425" t="s">
        <v>14</v>
      </c>
      <c r="C62" s="426">
        <f>SUM(C59:C61)</f>
        <v>61206</v>
      </c>
      <c r="D62" s="427">
        <f t="shared" si="6"/>
        <v>121.71336528327402</v>
      </c>
      <c r="E62" s="428">
        <f>SUM(E59:E61)</f>
        <v>38808</v>
      </c>
      <c r="F62" s="429">
        <f t="shared" si="1"/>
        <v>121.71240395170142</v>
      </c>
      <c r="G62" s="426">
        <f>SUM(G59:G61)</f>
        <v>344</v>
      </c>
      <c r="H62" s="430">
        <f t="shared" si="2"/>
        <v>113.53135313531352</v>
      </c>
      <c r="I62" s="426">
        <f>SUM(I59:I61)</f>
        <v>1905</v>
      </c>
      <c r="J62" s="430">
        <f>I62/I44*100</f>
        <v>129.7683923705722</v>
      </c>
      <c r="K62" s="432">
        <f>SUM(K59:K61)</f>
        <v>19160</v>
      </c>
      <c r="L62" s="430">
        <f t="shared" si="4"/>
        <v>129.69606714952954</v>
      </c>
      <c r="M62" s="433">
        <f>SUM(M59:M61)</f>
        <v>989</v>
      </c>
      <c r="N62" s="434">
        <f t="shared" si="5"/>
        <v>53.22927879440258</v>
      </c>
      <c r="O62" s="435">
        <f>SUM(O59:O61)</f>
        <v>4563</v>
      </c>
      <c r="P62" s="429">
        <f t="shared" si="3"/>
        <v>120.84216101694916</v>
      </c>
      <c r="Q62" s="228"/>
    </row>
    <row r="63" spans="2:17" ht="14.25">
      <c r="B63" s="72" t="s">
        <v>20</v>
      </c>
      <c r="C63" s="73">
        <f>E63+G63+I63+K63+M63</f>
        <v>23861</v>
      </c>
      <c r="D63" s="82">
        <f t="shared" si="6"/>
        <v>113.90586213481</v>
      </c>
      <c r="E63" s="83">
        <v>14937</v>
      </c>
      <c r="F63" s="82">
        <f t="shared" si="1"/>
        <v>117.07030331530683</v>
      </c>
      <c r="G63" s="75">
        <v>123</v>
      </c>
      <c r="H63" s="82">
        <f t="shared" si="2"/>
        <v>93.18181818181817</v>
      </c>
      <c r="I63" s="73">
        <v>0</v>
      </c>
      <c r="J63" s="76" t="s">
        <v>23</v>
      </c>
      <c r="K63" s="73">
        <v>8026</v>
      </c>
      <c r="L63" s="82">
        <f t="shared" si="4"/>
        <v>106.29055754204741</v>
      </c>
      <c r="M63" s="73">
        <v>775</v>
      </c>
      <c r="N63" s="79">
        <f t="shared" si="5"/>
        <v>153.16205533596838</v>
      </c>
      <c r="O63" s="74">
        <v>1570</v>
      </c>
      <c r="P63" s="82">
        <f t="shared" si="3"/>
        <v>108.72576177285318</v>
      </c>
      <c r="Q63" s="228"/>
    </row>
    <row r="64" spans="2:17" ht="14.25">
      <c r="B64" s="72" t="s">
        <v>21</v>
      </c>
      <c r="C64" s="73">
        <f>E64+G64+I64+K64+M64</f>
        <v>18379</v>
      </c>
      <c r="D64" s="82">
        <f t="shared" si="6"/>
        <v>103.18904048060188</v>
      </c>
      <c r="E64" s="83">
        <v>10374</v>
      </c>
      <c r="F64" s="82">
        <f t="shared" si="1"/>
        <v>105.65230675221508</v>
      </c>
      <c r="G64" s="75">
        <v>153</v>
      </c>
      <c r="H64" s="82">
        <f t="shared" si="2"/>
        <v>156.12244897959184</v>
      </c>
      <c r="I64" s="73">
        <v>0</v>
      </c>
      <c r="J64" s="76" t="s">
        <v>23</v>
      </c>
      <c r="K64" s="73">
        <v>7641</v>
      </c>
      <c r="L64" s="82">
        <f aca="true" t="shared" si="7" ref="L64:L73">K64/K46*100</f>
        <v>113.55327686134642</v>
      </c>
      <c r="M64" s="73">
        <v>211</v>
      </c>
      <c r="N64" s="79">
        <f aca="true" t="shared" si="8" ref="N64:N81">M64/M46*100</f>
        <v>32.713178294573645</v>
      </c>
      <c r="O64" s="74">
        <v>1460</v>
      </c>
      <c r="P64" s="82">
        <f t="shared" si="3"/>
        <v>115.23283346487767</v>
      </c>
      <c r="Q64" s="228"/>
    </row>
    <row r="65" spans="2:17" ht="14.25">
      <c r="B65" s="72" t="s">
        <v>22</v>
      </c>
      <c r="C65" s="73">
        <f>E65+G65+I65+K65+M65</f>
        <v>20454</v>
      </c>
      <c r="D65" s="82">
        <f aca="true" t="shared" si="9" ref="D65:D72">C65/C47*100</f>
        <v>118.3406618838232</v>
      </c>
      <c r="E65" s="83">
        <v>12036</v>
      </c>
      <c r="F65" s="82">
        <f t="shared" si="1"/>
        <v>117.41293532338308</v>
      </c>
      <c r="G65" s="75">
        <v>128</v>
      </c>
      <c r="H65" s="82">
        <f t="shared" si="2"/>
        <v>104.91803278688525</v>
      </c>
      <c r="I65" s="73">
        <v>1203</v>
      </c>
      <c r="J65" s="82">
        <f>I65/I47*100</f>
        <v>135.1685393258427</v>
      </c>
      <c r="K65" s="73">
        <v>5600</v>
      </c>
      <c r="L65" s="82">
        <f t="shared" si="7"/>
        <v>106.1812665908229</v>
      </c>
      <c r="M65" s="73">
        <v>1487</v>
      </c>
      <c r="N65" s="79">
        <f t="shared" si="8"/>
        <v>199.06291834002678</v>
      </c>
      <c r="O65" s="74">
        <v>1146</v>
      </c>
      <c r="P65" s="675">
        <f t="shared" si="3"/>
        <v>91.60671462829735</v>
      </c>
      <c r="Q65" s="188"/>
    </row>
    <row r="66" spans="2:17" ht="14.25">
      <c r="B66" s="425" t="s">
        <v>16</v>
      </c>
      <c r="C66" s="426">
        <f>SUM(C63:C65)</f>
        <v>62694</v>
      </c>
      <c r="D66" s="427">
        <f t="shared" si="9"/>
        <v>111.86767303677534</v>
      </c>
      <c r="E66" s="472">
        <f>SUM(E63:E65)</f>
        <v>37347</v>
      </c>
      <c r="F66" s="427">
        <f t="shared" si="1"/>
        <v>113.7622224252947</v>
      </c>
      <c r="G66" s="473">
        <f>SUM(G63:G65)</f>
        <v>404</v>
      </c>
      <c r="H66" s="427">
        <f t="shared" si="2"/>
        <v>114.77272727272727</v>
      </c>
      <c r="I66" s="474">
        <f>SUM(I63:I65)</f>
        <v>1203</v>
      </c>
      <c r="J66" s="427">
        <f>I66/I48*100</f>
        <v>85.31914893617021</v>
      </c>
      <c r="K66" s="474">
        <f>SUM(K63:K65)</f>
        <v>21267</v>
      </c>
      <c r="L66" s="427">
        <f t="shared" si="7"/>
        <v>108.76035593740411</v>
      </c>
      <c r="M66" s="474">
        <f>SUM(M63:M65)</f>
        <v>2473</v>
      </c>
      <c r="N66" s="427">
        <f t="shared" si="8"/>
        <v>130.2950474183351</v>
      </c>
      <c r="O66" s="475">
        <f>SUM(O63:O65)</f>
        <v>4176</v>
      </c>
      <c r="P66" s="427">
        <f t="shared" si="3"/>
        <v>105.40131246845029</v>
      </c>
      <c r="Q66" s="188"/>
    </row>
    <row r="67" spans="2:17" ht="15" thickBot="1">
      <c r="B67" s="476" t="s">
        <v>123</v>
      </c>
      <c r="C67" s="477">
        <f>C62+C66</f>
        <v>123900</v>
      </c>
      <c r="D67" s="478">
        <f t="shared" si="9"/>
        <v>116.52402896642529</v>
      </c>
      <c r="E67" s="479">
        <f>E62+E66</f>
        <v>76155</v>
      </c>
      <c r="F67" s="478">
        <f t="shared" si="1"/>
        <v>117.67932750254968</v>
      </c>
      <c r="G67" s="477">
        <f>G62+G66</f>
        <v>748</v>
      </c>
      <c r="H67" s="478">
        <f t="shared" si="2"/>
        <v>114.19847328244275</v>
      </c>
      <c r="I67" s="477">
        <f>I62+I66</f>
        <v>3108</v>
      </c>
      <c r="J67" s="478">
        <f>I67/I49*100</f>
        <v>107.99166087560805</v>
      </c>
      <c r="K67" s="477">
        <f>K62+K66</f>
        <v>40427</v>
      </c>
      <c r="L67" s="478">
        <f t="shared" si="7"/>
        <v>117.77026830191977</v>
      </c>
      <c r="M67" s="477">
        <f>M62+M66</f>
        <v>3462</v>
      </c>
      <c r="N67" s="478">
        <f t="shared" si="8"/>
        <v>92.17252396166134</v>
      </c>
      <c r="O67" s="480">
        <f>O62+O66</f>
        <v>8739</v>
      </c>
      <c r="P67" s="478">
        <f t="shared" si="3"/>
        <v>112.93615921426725</v>
      </c>
      <c r="Q67" s="188"/>
    </row>
    <row r="68" spans="2:17" ht="15.75" customHeight="1">
      <c r="B68" s="503" t="s">
        <v>126</v>
      </c>
      <c r="C68" s="504">
        <f>E68+G68+I68+K68+M68</f>
        <v>24644</v>
      </c>
      <c r="D68" s="505">
        <f t="shared" si="9"/>
        <v>144.7858527701075</v>
      </c>
      <c r="E68" s="80">
        <v>15000</v>
      </c>
      <c r="F68" s="505">
        <f aca="true" t="shared" si="10" ref="F68:F85">E68/E50*100</f>
        <v>157.5961336415213</v>
      </c>
      <c r="G68" s="506">
        <v>152</v>
      </c>
      <c r="H68" s="505">
        <f aca="true" t="shared" si="11" ref="H68:H85">G68/G50*100</f>
        <v>190</v>
      </c>
      <c r="I68" s="504">
        <v>0</v>
      </c>
      <c r="J68" s="507" t="s">
        <v>23</v>
      </c>
      <c r="K68" s="504">
        <v>8689</v>
      </c>
      <c r="L68" s="505">
        <f t="shared" si="7"/>
        <v>118.42715006133298</v>
      </c>
      <c r="M68" s="504">
        <v>803</v>
      </c>
      <c r="N68" s="508">
        <f t="shared" si="8"/>
        <v>933.7209302325581</v>
      </c>
      <c r="O68" s="509">
        <v>1398</v>
      </c>
      <c r="P68" s="505">
        <f aca="true" t="shared" si="12" ref="P68:P74">O68/O50*100</f>
        <v>96.9486823855756</v>
      </c>
      <c r="Q68" s="228"/>
    </row>
    <row r="69" spans="2:17" ht="15.75" customHeight="1">
      <c r="B69" s="72" t="s">
        <v>24</v>
      </c>
      <c r="C69" s="73">
        <f>E69+G69+I69+K69+M69</f>
        <v>19678</v>
      </c>
      <c r="D69" s="82">
        <f t="shared" si="9"/>
        <v>111.57858924926288</v>
      </c>
      <c r="E69" s="83">
        <v>12311</v>
      </c>
      <c r="F69" s="82">
        <f t="shared" si="10"/>
        <v>95.90994079152384</v>
      </c>
      <c r="G69" s="75">
        <v>133</v>
      </c>
      <c r="H69" s="82">
        <f t="shared" si="11"/>
        <v>140</v>
      </c>
      <c r="I69" s="73">
        <v>1577</v>
      </c>
      <c r="J69" s="76" t="s">
        <v>23</v>
      </c>
      <c r="K69" s="73">
        <v>5656</v>
      </c>
      <c r="L69" s="82">
        <f t="shared" si="7"/>
        <v>145.69809376609996</v>
      </c>
      <c r="M69" s="73">
        <v>1</v>
      </c>
      <c r="N69" s="79">
        <f t="shared" si="8"/>
        <v>0.12150668286755771</v>
      </c>
      <c r="O69" s="74">
        <v>1400</v>
      </c>
      <c r="P69" s="82">
        <f t="shared" si="12"/>
        <v>105.02625656414104</v>
      </c>
      <c r="Q69" s="228"/>
    </row>
    <row r="70" spans="2:17" ht="15.75" customHeight="1">
      <c r="B70" s="72" t="s">
        <v>31</v>
      </c>
      <c r="C70" s="73">
        <f>E70+G70+I70+K70+M70</f>
        <v>14655</v>
      </c>
      <c r="D70" s="82">
        <f t="shared" si="9"/>
        <v>70.6946454413893</v>
      </c>
      <c r="E70" s="83">
        <v>10404</v>
      </c>
      <c r="F70" s="84">
        <f t="shared" si="10"/>
        <v>101.47273968594557</v>
      </c>
      <c r="G70" s="75">
        <v>55</v>
      </c>
      <c r="H70" s="82">
        <f t="shared" si="11"/>
        <v>47.82608695652174</v>
      </c>
      <c r="I70" s="73">
        <v>0</v>
      </c>
      <c r="J70" s="82">
        <f>I70/I52*100</f>
        <v>0</v>
      </c>
      <c r="K70" s="73">
        <v>4139</v>
      </c>
      <c r="L70" s="82">
        <f t="shared" si="7"/>
        <v>52.18761820703568</v>
      </c>
      <c r="M70" s="73">
        <v>57</v>
      </c>
      <c r="N70" s="79">
        <f t="shared" si="8"/>
        <v>5.615763546798029</v>
      </c>
      <c r="O70" s="74">
        <v>1661</v>
      </c>
      <c r="P70" s="409">
        <f t="shared" si="12"/>
        <v>122.40235814296241</v>
      </c>
      <c r="Q70" s="228"/>
    </row>
    <row r="71" spans="2:17" ht="15.75" customHeight="1">
      <c r="B71" s="516" t="s">
        <v>17</v>
      </c>
      <c r="C71" s="517">
        <f>SUM(C68:C70)</f>
        <v>58977</v>
      </c>
      <c r="D71" s="518">
        <f t="shared" si="9"/>
        <v>106.48166537274089</v>
      </c>
      <c r="E71" s="519">
        <f>SUM(E68:E70)</f>
        <v>37715</v>
      </c>
      <c r="F71" s="520">
        <f t="shared" si="10"/>
        <v>115.66534793142577</v>
      </c>
      <c r="G71" s="517">
        <f>SUM(G68:G70)</f>
        <v>340</v>
      </c>
      <c r="H71" s="521">
        <f t="shared" si="11"/>
        <v>117.24137931034481</v>
      </c>
      <c r="I71" s="517">
        <f>SUM(I68:I70)</f>
        <v>1577</v>
      </c>
      <c r="J71" s="521">
        <f>I71/I53*100</f>
        <v>111.37005649717516</v>
      </c>
      <c r="K71" s="523">
        <f>SUM(K68:K70)</f>
        <v>18484</v>
      </c>
      <c r="L71" s="521">
        <f t="shared" si="7"/>
        <v>96.52219321148824</v>
      </c>
      <c r="M71" s="524">
        <f>SUM(M68:M70)</f>
        <v>861</v>
      </c>
      <c r="N71" s="525">
        <f t="shared" si="8"/>
        <v>44.75051975051975</v>
      </c>
      <c r="O71" s="526">
        <f>SUM(O68:O70)</f>
        <v>4459</v>
      </c>
      <c r="P71" s="527">
        <f t="shared" si="12"/>
        <v>107.91384317521782</v>
      </c>
      <c r="Q71" s="228"/>
    </row>
    <row r="72" spans="2:17" ht="15.75" customHeight="1">
      <c r="B72" s="422" t="s">
        <v>34</v>
      </c>
      <c r="C72" s="73">
        <f>E72+G72+I72+K72+M72</f>
        <v>16193</v>
      </c>
      <c r="D72" s="82">
        <f t="shared" si="9"/>
        <v>76.7149895774114</v>
      </c>
      <c r="E72" s="74">
        <v>10835</v>
      </c>
      <c r="F72" s="82">
        <f t="shared" si="10"/>
        <v>97.10521598852841</v>
      </c>
      <c r="G72" s="75">
        <v>155</v>
      </c>
      <c r="H72" s="82">
        <f t="shared" si="11"/>
        <v>106.16438356164383</v>
      </c>
      <c r="I72" s="73">
        <v>0</v>
      </c>
      <c r="J72" s="76" t="s">
        <v>23</v>
      </c>
      <c r="K72" s="73">
        <v>4154</v>
      </c>
      <c r="L72" s="82">
        <f t="shared" si="7"/>
        <v>45.73378839590443</v>
      </c>
      <c r="M72" s="73">
        <v>1049</v>
      </c>
      <c r="N72" s="79">
        <f t="shared" si="8"/>
        <v>149.0056818181818</v>
      </c>
      <c r="O72" s="74">
        <v>1490</v>
      </c>
      <c r="P72" s="82">
        <f t="shared" si="12"/>
        <v>104.63483146067416</v>
      </c>
      <c r="Q72" s="228"/>
    </row>
    <row r="73" spans="2:17" ht="15.75" customHeight="1">
      <c r="B73" s="72" t="s">
        <v>35</v>
      </c>
      <c r="C73" s="73">
        <f>E73+G73+I73+K73+M73</f>
        <v>15699</v>
      </c>
      <c r="D73" s="424">
        <f aca="true" t="shared" si="13" ref="D73:D85">C73/C55*100</f>
        <v>102.24697147323174</v>
      </c>
      <c r="E73" s="74">
        <v>10787</v>
      </c>
      <c r="F73" s="82">
        <f t="shared" si="10"/>
        <v>83.32303414181986</v>
      </c>
      <c r="G73" s="75">
        <v>131</v>
      </c>
      <c r="H73" s="82">
        <f t="shared" si="11"/>
        <v>86.75496688741721</v>
      </c>
      <c r="I73" s="73">
        <v>0</v>
      </c>
      <c r="J73" s="76" t="s">
        <v>23</v>
      </c>
      <c r="K73" s="73">
        <v>4716</v>
      </c>
      <c r="L73" s="82">
        <f t="shared" si="7"/>
        <v>210.81805990165398</v>
      </c>
      <c r="M73" s="73">
        <v>65</v>
      </c>
      <c r="N73" s="424">
        <f t="shared" si="8"/>
        <v>325</v>
      </c>
      <c r="O73" s="74">
        <v>865</v>
      </c>
      <c r="P73" s="82">
        <f t="shared" si="12"/>
        <v>100.23174971031285</v>
      </c>
      <c r="Q73" s="228"/>
    </row>
    <row r="74" spans="2:17" ht="15.75" customHeight="1">
      <c r="B74" s="72" t="s">
        <v>36</v>
      </c>
      <c r="C74" s="73">
        <f>E74+G74+I74+K74+M74</f>
        <v>20168</v>
      </c>
      <c r="D74" s="82">
        <f t="shared" si="13"/>
        <v>114.40889493986839</v>
      </c>
      <c r="E74" s="74">
        <v>13925</v>
      </c>
      <c r="F74" s="82">
        <f t="shared" si="10"/>
        <v>130.4694087885318</v>
      </c>
      <c r="G74" s="75">
        <v>64</v>
      </c>
      <c r="H74" s="82">
        <f t="shared" si="11"/>
        <v>94.11764705882352</v>
      </c>
      <c r="I74" s="73">
        <v>0</v>
      </c>
      <c r="J74" s="76" t="s">
        <v>23</v>
      </c>
      <c r="K74" s="73">
        <v>6166</v>
      </c>
      <c r="L74" s="82">
        <f aca="true" t="shared" si="14" ref="L74:L88">K74/K56*100</f>
        <v>91.81060154854079</v>
      </c>
      <c r="M74" s="73">
        <v>13</v>
      </c>
      <c r="N74" s="79">
        <f t="shared" si="8"/>
        <v>7.602339181286549</v>
      </c>
      <c r="O74" s="74">
        <v>1668</v>
      </c>
      <c r="P74" s="82">
        <f t="shared" si="12"/>
        <v>106.99166132135984</v>
      </c>
      <c r="Q74" s="228"/>
    </row>
    <row r="75" spans="2:17" ht="15.75" customHeight="1">
      <c r="B75" s="516" t="s">
        <v>12</v>
      </c>
      <c r="C75" s="517">
        <f>SUM(C72:C74)</f>
        <v>52060</v>
      </c>
      <c r="D75" s="518">
        <f t="shared" si="13"/>
        <v>96.2469957478277</v>
      </c>
      <c r="E75" s="519">
        <f>SUM(E72:E74)</f>
        <v>35547</v>
      </c>
      <c r="F75" s="520">
        <f t="shared" si="10"/>
        <v>102.21410702475775</v>
      </c>
      <c r="G75" s="517">
        <f>SUM(G72:G74)</f>
        <v>350</v>
      </c>
      <c r="H75" s="521">
        <f t="shared" si="11"/>
        <v>95.8904109589041</v>
      </c>
      <c r="I75" s="517">
        <f>SUM(I72:I74)</f>
        <v>0</v>
      </c>
      <c r="J75" s="522" t="s">
        <v>23</v>
      </c>
      <c r="K75" s="523">
        <f>SUM(K72:K74)</f>
        <v>15036</v>
      </c>
      <c r="L75" s="521">
        <f t="shared" si="14"/>
        <v>83.36660013306721</v>
      </c>
      <c r="M75" s="524">
        <f>SUM(M72:M74)</f>
        <v>1127</v>
      </c>
      <c r="N75" s="525">
        <f t="shared" si="8"/>
        <v>125.9217877094972</v>
      </c>
      <c r="O75" s="526">
        <f>SUM(O72:O74)</f>
        <v>4023</v>
      </c>
      <c r="P75" s="520">
        <f aca="true" t="shared" si="15" ref="P75:P88">O75/O57*100</f>
        <v>104.6021840873635</v>
      </c>
      <c r="Q75" s="228"/>
    </row>
    <row r="76" spans="2:17" ht="15.75" customHeight="1">
      <c r="B76" s="534" t="s">
        <v>131</v>
      </c>
      <c r="C76" s="512">
        <f>C71+C75</f>
        <v>111037</v>
      </c>
      <c r="D76" s="513">
        <f t="shared" si="13"/>
        <v>101.42495684024955</v>
      </c>
      <c r="E76" s="537">
        <f>E71+E75</f>
        <v>73262</v>
      </c>
      <c r="F76" s="513">
        <f t="shared" si="10"/>
        <v>108.72313902410067</v>
      </c>
      <c r="G76" s="512">
        <f>G71+G75</f>
        <v>690</v>
      </c>
      <c r="H76" s="513">
        <f t="shared" si="11"/>
        <v>105.34351145038168</v>
      </c>
      <c r="I76" s="512">
        <f>I71+I75</f>
        <v>1577</v>
      </c>
      <c r="J76" s="513">
        <f>I76/I58*100</f>
        <v>110.04884856943475</v>
      </c>
      <c r="K76" s="512">
        <f>K71+K75</f>
        <v>33520</v>
      </c>
      <c r="L76" s="513">
        <f t="shared" si="14"/>
        <v>90.1414510837412</v>
      </c>
      <c r="M76" s="512">
        <f>M71+M75</f>
        <v>1988</v>
      </c>
      <c r="N76" s="513">
        <f t="shared" si="8"/>
        <v>70.52146151117418</v>
      </c>
      <c r="O76" s="538">
        <f>O71+O75</f>
        <v>8482</v>
      </c>
      <c r="P76" s="513">
        <f t="shared" si="15"/>
        <v>106.3173727751316</v>
      </c>
      <c r="Q76" s="188"/>
    </row>
    <row r="77" spans="2:17" ht="15.75" customHeight="1">
      <c r="B77" s="72" t="s">
        <v>37</v>
      </c>
      <c r="C77" s="73">
        <f>E77+G77+I77+K77+M77</f>
        <v>19017</v>
      </c>
      <c r="D77" s="82">
        <f t="shared" si="13"/>
        <v>80.48161157899192</v>
      </c>
      <c r="E77" s="83">
        <v>9096</v>
      </c>
      <c r="F77" s="82">
        <f t="shared" si="10"/>
        <v>70.91844690472477</v>
      </c>
      <c r="G77" s="75">
        <v>98</v>
      </c>
      <c r="H77" s="82">
        <f t="shared" si="11"/>
        <v>138.0281690140845</v>
      </c>
      <c r="I77" s="73">
        <v>1635</v>
      </c>
      <c r="J77" s="76" t="s">
        <v>23</v>
      </c>
      <c r="K77" s="73">
        <v>7270</v>
      </c>
      <c r="L77" s="82">
        <f t="shared" si="14"/>
        <v>72.45365756428144</v>
      </c>
      <c r="M77" s="73">
        <v>918</v>
      </c>
      <c r="N77" s="79">
        <f t="shared" si="8"/>
        <v>131.5186246418338</v>
      </c>
      <c r="O77" s="74">
        <v>1555</v>
      </c>
      <c r="P77" s="82">
        <f t="shared" si="15"/>
        <v>84.41910966340934</v>
      </c>
      <c r="Q77" s="228"/>
    </row>
    <row r="78" spans="2:17" ht="15.75" customHeight="1">
      <c r="B78" s="72" t="s">
        <v>40</v>
      </c>
      <c r="C78" s="73">
        <f>E78+G78+I78+K78+M78</f>
        <v>14781</v>
      </c>
      <c r="D78" s="82">
        <f t="shared" si="13"/>
        <v>84.56917267421902</v>
      </c>
      <c r="E78" s="83">
        <v>9519</v>
      </c>
      <c r="F78" s="82">
        <f t="shared" si="10"/>
        <v>80.67632850241546</v>
      </c>
      <c r="G78" s="75">
        <v>90</v>
      </c>
      <c r="H78" s="82">
        <f t="shared" si="11"/>
        <v>60.810810810810814</v>
      </c>
      <c r="I78" s="73">
        <v>0</v>
      </c>
      <c r="J78" s="82">
        <f>I78/I60*100</f>
        <v>0</v>
      </c>
      <c r="K78" s="73">
        <v>4587</v>
      </c>
      <c r="L78" s="82">
        <f t="shared" si="14"/>
        <v>130.16458569807037</v>
      </c>
      <c r="M78" s="73">
        <v>585</v>
      </c>
      <c r="N78" s="79">
        <f t="shared" si="8"/>
        <v>573.5294117647059</v>
      </c>
      <c r="O78" s="74">
        <v>1306</v>
      </c>
      <c r="P78" s="82">
        <f t="shared" si="15"/>
        <v>103.2411067193676</v>
      </c>
      <c r="Q78" s="228"/>
    </row>
    <row r="79" spans="2:17" ht="15.75" customHeight="1">
      <c r="B79" s="72" t="s">
        <v>55</v>
      </c>
      <c r="C79" s="73">
        <f>E79+G79+I79+K79+M79</f>
        <v>13282</v>
      </c>
      <c r="D79" s="470">
        <f t="shared" si="13"/>
        <v>66.08288969600477</v>
      </c>
      <c r="E79" s="83">
        <v>8243</v>
      </c>
      <c r="F79" s="82">
        <f t="shared" si="10"/>
        <v>58.11887470915885</v>
      </c>
      <c r="G79" s="75">
        <v>64</v>
      </c>
      <c r="H79" s="82">
        <f t="shared" si="11"/>
        <v>51.2</v>
      </c>
      <c r="I79" s="73">
        <v>0</v>
      </c>
      <c r="J79" s="82">
        <v>0</v>
      </c>
      <c r="K79" s="73">
        <v>4919</v>
      </c>
      <c r="L79" s="82">
        <f t="shared" si="14"/>
        <v>87.80792574080685</v>
      </c>
      <c r="M79" s="73">
        <v>56</v>
      </c>
      <c r="N79" s="79">
        <f t="shared" si="8"/>
        <v>29.629629629629626</v>
      </c>
      <c r="O79" s="74">
        <v>1267</v>
      </c>
      <c r="P79" s="82">
        <f t="shared" si="15"/>
        <v>87.01923076923077</v>
      </c>
      <c r="Q79" s="228"/>
    </row>
    <row r="80" spans="2:17" ht="15.75" customHeight="1">
      <c r="B80" s="516" t="s">
        <v>14</v>
      </c>
      <c r="C80" s="517">
        <f>SUM(C77:C79)</f>
        <v>47080</v>
      </c>
      <c r="D80" s="518">
        <f t="shared" si="13"/>
        <v>76.92056334346306</v>
      </c>
      <c r="E80" s="519">
        <f>SUM(E77:E79)</f>
        <v>26858</v>
      </c>
      <c r="F80" s="520">
        <f t="shared" si="10"/>
        <v>69.20737992166563</v>
      </c>
      <c r="G80" s="517">
        <f>SUM(G77:G79)</f>
        <v>252</v>
      </c>
      <c r="H80" s="521">
        <f t="shared" si="11"/>
        <v>73.25581395348837</v>
      </c>
      <c r="I80" s="517">
        <f>SUM(I77:I79)</f>
        <v>1635</v>
      </c>
      <c r="J80" s="521">
        <f>I80/I62*100</f>
        <v>85.8267716535433</v>
      </c>
      <c r="K80" s="523">
        <f>SUM(K77:K79)</f>
        <v>16776</v>
      </c>
      <c r="L80" s="521">
        <f t="shared" si="14"/>
        <v>87.55741127348642</v>
      </c>
      <c r="M80" s="524">
        <f>SUM(M77:M79)</f>
        <v>1559</v>
      </c>
      <c r="N80" s="525">
        <f t="shared" si="8"/>
        <v>157.63397371081902</v>
      </c>
      <c r="O80" s="526">
        <f>SUM(O77:O79)</f>
        <v>4128</v>
      </c>
      <c r="P80" s="520">
        <f t="shared" si="15"/>
        <v>90.46679815910585</v>
      </c>
      <c r="Q80" s="228"/>
    </row>
    <row r="81" spans="2:17" ht="15.75" customHeight="1">
      <c r="B81" s="72" t="s">
        <v>20</v>
      </c>
      <c r="C81" s="73">
        <f>E81+G81+I81+K81+M81</f>
        <v>18839</v>
      </c>
      <c r="D81" s="82">
        <f t="shared" si="13"/>
        <v>78.9531033904698</v>
      </c>
      <c r="E81" s="83">
        <v>11900</v>
      </c>
      <c r="F81" s="82">
        <f t="shared" si="10"/>
        <v>79.66793867577158</v>
      </c>
      <c r="G81" s="75">
        <v>100</v>
      </c>
      <c r="H81" s="82">
        <f t="shared" si="11"/>
        <v>81.30081300813008</v>
      </c>
      <c r="I81" s="73">
        <v>0</v>
      </c>
      <c r="J81" s="76" t="s">
        <v>23</v>
      </c>
      <c r="K81" s="73">
        <v>6018</v>
      </c>
      <c r="L81" s="82">
        <f t="shared" si="14"/>
        <v>74.9813107400947</v>
      </c>
      <c r="M81" s="73">
        <v>821</v>
      </c>
      <c r="N81" s="79">
        <f t="shared" si="8"/>
        <v>105.93548387096774</v>
      </c>
      <c r="O81" s="74">
        <v>1595</v>
      </c>
      <c r="P81" s="82">
        <f t="shared" si="15"/>
        <v>101.5923566878981</v>
      </c>
      <c r="Q81" s="228"/>
    </row>
    <row r="82" spans="2:17" ht="15.75" customHeight="1">
      <c r="B82" s="72" t="s">
        <v>21</v>
      </c>
      <c r="C82" s="73">
        <f>E82+G82+I82+K82+M82</f>
        <v>19482</v>
      </c>
      <c r="D82" s="82">
        <f t="shared" si="13"/>
        <v>106.00141465803364</v>
      </c>
      <c r="E82" s="83">
        <v>11086</v>
      </c>
      <c r="F82" s="82">
        <f t="shared" si="10"/>
        <v>106.86331212647002</v>
      </c>
      <c r="G82" s="75">
        <v>136</v>
      </c>
      <c r="H82" s="82">
        <f t="shared" si="11"/>
        <v>88.88888888888889</v>
      </c>
      <c r="I82" s="73">
        <v>1590</v>
      </c>
      <c r="J82" s="76" t="s">
        <v>23</v>
      </c>
      <c r="K82" s="73">
        <v>6175</v>
      </c>
      <c r="L82" s="82">
        <f t="shared" si="14"/>
        <v>80.81402957728046</v>
      </c>
      <c r="M82" s="73">
        <v>495</v>
      </c>
      <c r="N82" s="79">
        <f aca="true" t="shared" si="16" ref="N82:N88">M82/M64*100</f>
        <v>234.5971563981043</v>
      </c>
      <c r="O82" s="74">
        <v>1594</v>
      </c>
      <c r="P82" s="82">
        <f t="shared" si="15"/>
        <v>109.17808219178082</v>
      </c>
      <c r="Q82" s="228"/>
    </row>
    <row r="83" spans="2:17" ht="15.75" customHeight="1">
      <c r="B83" s="72" t="s">
        <v>22</v>
      </c>
      <c r="C83" s="73">
        <f>E83+G83+I83+K83+M83</f>
        <v>15027</v>
      </c>
      <c r="D83" s="82">
        <f t="shared" si="13"/>
        <v>73.46729246113229</v>
      </c>
      <c r="E83" s="83">
        <v>9882</v>
      </c>
      <c r="F83" s="82">
        <f t="shared" si="10"/>
        <v>82.1036889332004</v>
      </c>
      <c r="G83" s="75">
        <v>86</v>
      </c>
      <c r="H83" s="82">
        <f t="shared" si="11"/>
        <v>67.1875</v>
      </c>
      <c r="I83" s="73">
        <v>12</v>
      </c>
      <c r="J83" s="82">
        <f>I83/I65*100</f>
        <v>0.997506234413965</v>
      </c>
      <c r="K83" s="73">
        <v>4284</v>
      </c>
      <c r="L83" s="82">
        <f t="shared" si="14"/>
        <v>76.5</v>
      </c>
      <c r="M83" s="73">
        <v>763</v>
      </c>
      <c r="N83" s="79">
        <f t="shared" si="16"/>
        <v>51.31136516476127</v>
      </c>
      <c r="O83" s="74">
        <v>1013</v>
      </c>
      <c r="P83" s="675">
        <f t="shared" si="15"/>
        <v>88.39441535776615</v>
      </c>
      <c r="Q83" s="188"/>
    </row>
    <row r="84" spans="2:17" ht="15.75" customHeight="1">
      <c r="B84" s="516" t="s">
        <v>16</v>
      </c>
      <c r="C84" s="517">
        <f>SUM(C81:C83)</f>
        <v>53348</v>
      </c>
      <c r="D84" s="518">
        <f t="shared" si="13"/>
        <v>85.092672345041</v>
      </c>
      <c r="E84" s="565">
        <f>SUM(E81:E83)</f>
        <v>32868</v>
      </c>
      <c r="F84" s="518">
        <f t="shared" si="10"/>
        <v>88.00706884087074</v>
      </c>
      <c r="G84" s="566">
        <f>SUM(G81:G83)</f>
        <v>322</v>
      </c>
      <c r="H84" s="518">
        <f t="shared" si="11"/>
        <v>79.70297029702971</v>
      </c>
      <c r="I84" s="567">
        <f>SUM(I81:I83)</f>
        <v>1602</v>
      </c>
      <c r="J84" s="518">
        <f>I84/I66*100</f>
        <v>133.16708229426436</v>
      </c>
      <c r="K84" s="567">
        <f>SUM(K81:K83)</f>
        <v>16477</v>
      </c>
      <c r="L84" s="518">
        <f t="shared" si="14"/>
        <v>77.47684205576715</v>
      </c>
      <c r="M84" s="567">
        <f>SUM(M81:M83)</f>
        <v>2079</v>
      </c>
      <c r="N84" s="518">
        <f t="shared" si="16"/>
        <v>84.06793368378487</v>
      </c>
      <c r="O84" s="568">
        <f>SUM(O81:O83)</f>
        <v>4202</v>
      </c>
      <c r="P84" s="518">
        <f t="shared" si="15"/>
        <v>100.62260536398469</v>
      </c>
      <c r="Q84" s="188"/>
    </row>
    <row r="85" spans="2:17" ht="15.75" customHeight="1" thickBot="1">
      <c r="B85" s="588" t="s">
        <v>133</v>
      </c>
      <c r="C85" s="589">
        <f>C80+C84</f>
        <v>100428</v>
      </c>
      <c r="D85" s="513">
        <f t="shared" si="13"/>
        <v>81.05569007263924</v>
      </c>
      <c r="E85" s="590">
        <f>E80+E84</f>
        <v>59726</v>
      </c>
      <c r="F85" s="513">
        <f t="shared" si="10"/>
        <v>78.42689252183048</v>
      </c>
      <c r="G85" s="589">
        <f>G80+G84</f>
        <v>574</v>
      </c>
      <c r="H85" s="513">
        <f t="shared" si="11"/>
        <v>76.7379679144385</v>
      </c>
      <c r="I85" s="589">
        <f>I80+I84</f>
        <v>3237</v>
      </c>
      <c r="J85" s="513">
        <f>I85/I67*100</f>
        <v>104.15057915057915</v>
      </c>
      <c r="K85" s="589">
        <f>K80+K84</f>
        <v>33253</v>
      </c>
      <c r="L85" s="513">
        <f t="shared" si="14"/>
        <v>82.25443391792614</v>
      </c>
      <c r="M85" s="589">
        <f>M80+M84</f>
        <v>3638</v>
      </c>
      <c r="N85" s="513">
        <f t="shared" si="16"/>
        <v>105.0837666088966</v>
      </c>
      <c r="O85" s="591">
        <f>O80+O84</f>
        <v>8330</v>
      </c>
      <c r="P85" s="592">
        <f t="shared" si="15"/>
        <v>95.31983064423846</v>
      </c>
      <c r="Q85" s="188"/>
    </row>
    <row r="86" spans="2:17" ht="15.75" customHeight="1">
      <c r="B86" s="503" t="s">
        <v>137</v>
      </c>
      <c r="C86" s="504">
        <f>E86+G86+I86+K86+M86</f>
        <v>18859</v>
      </c>
      <c r="D86" s="505">
        <f aca="true" t="shared" si="17" ref="D86:D92">C86/C68*100</f>
        <v>76.52572634312612</v>
      </c>
      <c r="E86" s="80">
        <v>13724</v>
      </c>
      <c r="F86" s="505">
        <f aca="true" t="shared" si="18" ref="F86:F92">E86/E68*100</f>
        <v>91.49333333333334</v>
      </c>
      <c r="G86" s="506">
        <v>72</v>
      </c>
      <c r="H86" s="505">
        <f aca="true" t="shared" si="19" ref="H86:H92">G86/G68*100</f>
        <v>47.368421052631575</v>
      </c>
      <c r="I86" s="504">
        <v>0</v>
      </c>
      <c r="J86" s="507" t="s">
        <v>23</v>
      </c>
      <c r="K86" s="504">
        <v>5024</v>
      </c>
      <c r="L86" s="505">
        <f t="shared" si="14"/>
        <v>57.82023247784556</v>
      </c>
      <c r="M86" s="504">
        <v>39</v>
      </c>
      <c r="N86" s="508">
        <f t="shared" si="16"/>
        <v>4.85678704856787</v>
      </c>
      <c r="O86" s="509">
        <v>1378</v>
      </c>
      <c r="P86" s="505">
        <f t="shared" si="15"/>
        <v>98.56938483547926</v>
      </c>
      <c r="Q86" s="228"/>
    </row>
    <row r="87" spans="2:17" ht="15.75" customHeight="1">
      <c r="B87" s="72" t="s">
        <v>24</v>
      </c>
      <c r="C87" s="73">
        <f>E87+G87+I87+K87+M87</f>
        <v>17643</v>
      </c>
      <c r="D87" s="82">
        <f t="shared" si="17"/>
        <v>89.6585018802724</v>
      </c>
      <c r="E87" s="83">
        <v>11306</v>
      </c>
      <c r="F87" s="82">
        <f t="shared" si="18"/>
        <v>91.83656892210217</v>
      </c>
      <c r="G87" s="75">
        <v>138</v>
      </c>
      <c r="H87" s="82">
        <f t="shared" si="19"/>
        <v>103.7593984962406</v>
      </c>
      <c r="I87" s="73">
        <v>0</v>
      </c>
      <c r="J87" s="76" t="s">
        <v>23</v>
      </c>
      <c r="K87" s="73">
        <v>6104</v>
      </c>
      <c r="L87" s="82">
        <f t="shared" si="14"/>
        <v>107.92079207920793</v>
      </c>
      <c r="M87" s="73">
        <v>95</v>
      </c>
      <c r="N87" s="79">
        <f t="shared" si="16"/>
        <v>9500</v>
      </c>
      <c r="O87" s="74">
        <v>1441</v>
      </c>
      <c r="P87" s="82">
        <f t="shared" si="15"/>
        <v>102.92857142857143</v>
      </c>
      <c r="Q87" s="228"/>
    </row>
    <row r="88" spans="2:17" ht="15.75" customHeight="1">
      <c r="B88" s="72" t="s">
        <v>31</v>
      </c>
      <c r="C88" s="73">
        <f>E88+G88+I88+K88+M88</f>
        <v>21302</v>
      </c>
      <c r="D88" s="82">
        <f t="shared" si="17"/>
        <v>145.3565336062777</v>
      </c>
      <c r="E88" s="83">
        <v>12230</v>
      </c>
      <c r="F88" s="84">
        <f t="shared" si="18"/>
        <v>117.55094194540561</v>
      </c>
      <c r="G88" s="75">
        <v>86</v>
      </c>
      <c r="H88" s="82">
        <f t="shared" si="19"/>
        <v>156.36363636363637</v>
      </c>
      <c r="I88" s="73">
        <v>0</v>
      </c>
      <c r="J88" s="76" t="s">
        <v>23</v>
      </c>
      <c r="K88" s="73">
        <v>8184</v>
      </c>
      <c r="L88" s="82">
        <f t="shared" si="14"/>
        <v>197.72892002899252</v>
      </c>
      <c r="M88" s="73">
        <v>802</v>
      </c>
      <c r="N88" s="79">
        <f t="shared" si="16"/>
        <v>1407.017543859649</v>
      </c>
      <c r="O88" s="74">
        <v>1253</v>
      </c>
      <c r="P88" s="409">
        <f t="shared" si="15"/>
        <v>75.43648404575556</v>
      </c>
      <c r="Q88" s="228"/>
    </row>
    <row r="89" spans="2:17" ht="15.75" customHeight="1">
      <c r="B89" s="633" t="s">
        <v>17</v>
      </c>
      <c r="C89" s="634">
        <f>SUM(C86:C88)</f>
        <v>57804</v>
      </c>
      <c r="D89" s="635">
        <f t="shared" si="17"/>
        <v>98.01108906861997</v>
      </c>
      <c r="E89" s="636">
        <f>SUM(E86:E88)</f>
        <v>37260</v>
      </c>
      <c r="F89" s="637">
        <f t="shared" si="18"/>
        <v>98.79358345485882</v>
      </c>
      <c r="G89" s="636">
        <f>SUM(G86:G88)</f>
        <v>296</v>
      </c>
      <c r="H89" s="638">
        <f t="shared" si="19"/>
        <v>87.05882352941177</v>
      </c>
      <c r="I89" s="634">
        <f>SUM(I86:I88)</f>
        <v>0</v>
      </c>
      <c r="J89" s="638">
        <f>I89/I71*100</f>
        <v>0</v>
      </c>
      <c r="K89" s="640">
        <f>SUM(K86:K88)</f>
        <v>19312</v>
      </c>
      <c r="L89" s="638">
        <f aca="true" t="shared" si="20" ref="L89:L94">K89/K71*100</f>
        <v>104.47954988097814</v>
      </c>
      <c r="M89" s="641">
        <f>SUM(M86:M88)</f>
        <v>936</v>
      </c>
      <c r="N89" s="642">
        <f aca="true" t="shared" si="21" ref="N89:N94">M89/M71*100</f>
        <v>108.71080139372822</v>
      </c>
      <c r="O89" s="643">
        <f>SUM(O86:O88)</f>
        <v>4072</v>
      </c>
      <c r="P89" s="644">
        <f aca="true" t="shared" si="22" ref="P89:P94">O89/O71*100</f>
        <v>91.3209239739852</v>
      </c>
      <c r="Q89" s="228"/>
    </row>
    <row r="90" spans="2:17" ht="15.75" customHeight="1">
      <c r="B90" s="422" t="s">
        <v>34</v>
      </c>
      <c r="C90" s="73">
        <f>E90+G90+I90+K90+M90</f>
        <v>18737</v>
      </c>
      <c r="D90" s="82">
        <f t="shared" si="17"/>
        <v>115.71049218798247</v>
      </c>
      <c r="E90" s="74">
        <v>9998</v>
      </c>
      <c r="F90" s="82">
        <f t="shared" si="18"/>
        <v>92.27503461005999</v>
      </c>
      <c r="G90" s="75">
        <v>186</v>
      </c>
      <c r="H90" s="82">
        <f t="shared" si="19"/>
        <v>120</v>
      </c>
      <c r="I90" s="73">
        <v>1527</v>
      </c>
      <c r="J90" s="76" t="s">
        <v>23</v>
      </c>
      <c r="K90" s="73">
        <v>6370</v>
      </c>
      <c r="L90" s="82">
        <f t="shared" si="20"/>
        <v>153.3461723639865</v>
      </c>
      <c r="M90" s="73">
        <v>656</v>
      </c>
      <c r="N90" s="79">
        <f t="shared" si="21"/>
        <v>62.53574833174452</v>
      </c>
      <c r="O90" s="74">
        <v>1329</v>
      </c>
      <c r="P90" s="82">
        <f t="shared" si="22"/>
        <v>89.19463087248322</v>
      </c>
      <c r="Q90" s="228"/>
    </row>
    <row r="91" spans="2:17" ht="15.75" customHeight="1">
      <c r="B91" s="72" t="s">
        <v>35</v>
      </c>
      <c r="C91" s="73">
        <f>E91+G91+I91+K91+M91</f>
        <v>15577</v>
      </c>
      <c r="D91" s="424">
        <f t="shared" si="17"/>
        <v>99.22288043824447</v>
      </c>
      <c r="E91" s="74">
        <v>11638</v>
      </c>
      <c r="F91" s="82">
        <f t="shared" si="18"/>
        <v>107.88912579957358</v>
      </c>
      <c r="G91" s="75">
        <v>87</v>
      </c>
      <c r="H91" s="82">
        <f t="shared" si="19"/>
        <v>66.41221374045801</v>
      </c>
      <c r="I91" s="73">
        <v>0</v>
      </c>
      <c r="J91" s="76" t="s">
        <v>23</v>
      </c>
      <c r="K91" s="73">
        <v>3486</v>
      </c>
      <c r="L91" s="82">
        <f t="shared" si="20"/>
        <v>73.91857506361323</v>
      </c>
      <c r="M91" s="73">
        <v>366</v>
      </c>
      <c r="N91" s="424">
        <f t="shared" si="21"/>
        <v>563.0769230769231</v>
      </c>
      <c r="O91" s="74">
        <v>733</v>
      </c>
      <c r="P91" s="82">
        <f t="shared" si="22"/>
        <v>84.73988439306358</v>
      </c>
      <c r="Q91" s="228"/>
    </row>
    <row r="92" spans="2:17" ht="15.75" customHeight="1">
      <c r="B92" s="189" t="s">
        <v>36</v>
      </c>
      <c r="C92" s="619">
        <f>E92+G92+I92+K92+M92</f>
        <v>16548</v>
      </c>
      <c r="D92" s="620">
        <f t="shared" si="17"/>
        <v>82.05077350257835</v>
      </c>
      <c r="E92" s="623">
        <v>10812</v>
      </c>
      <c r="F92" s="620">
        <f t="shared" si="18"/>
        <v>77.64452423698384</v>
      </c>
      <c r="G92" s="621">
        <v>90</v>
      </c>
      <c r="H92" s="620">
        <f t="shared" si="19"/>
        <v>140.625</v>
      </c>
      <c r="I92" s="619">
        <v>0</v>
      </c>
      <c r="J92" s="622" t="s">
        <v>23</v>
      </c>
      <c r="K92" s="619">
        <v>5616</v>
      </c>
      <c r="L92" s="620">
        <f t="shared" si="20"/>
        <v>91.08011676938047</v>
      </c>
      <c r="M92" s="619">
        <v>30</v>
      </c>
      <c r="N92" s="632">
        <f t="shared" si="21"/>
        <v>230.76923076923075</v>
      </c>
      <c r="O92" s="623">
        <v>1392</v>
      </c>
      <c r="P92" s="620">
        <f t="shared" si="22"/>
        <v>83.45323741007195</v>
      </c>
      <c r="Q92" s="228"/>
    </row>
    <row r="93" spans="2:17" ht="15.75" customHeight="1">
      <c r="B93" s="633" t="s">
        <v>12</v>
      </c>
      <c r="C93" s="634">
        <f>SUM(C90:C92)</f>
        <v>50862</v>
      </c>
      <c r="D93" s="635">
        <f>C93/C75*100</f>
        <v>97.69880906646178</v>
      </c>
      <c r="E93" s="636">
        <f>SUM(E90:E92)</f>
        <v>32448</v>
      </c>
      <c r="F93" s="637">
        <f>E93/E75*100</f>
        <v>91.28196472276142</v>
      </c>
      <c r="G93" s="634">
        <f>SUM(G90:G92)</f>
        <v>363</v>
      </c>
      <c r="H93" s="638">
        <f>G93/G75*100</f>
        <v>103.71428571428571</v>
      </c>
      <c r="I93" s="634">
        <f>SUM(I90:I92)</f>
        <v>1527</v>
      </c>
      <c r="J93" s="639" t="s">
        <v>23</v>
      </c>
      <c r="K93" s="640">
        <f>SUM(K90:K92)</f>
        <v>15472</v>
      </c>
      <c r="L93" s="638">
        <f t="shared" si="20"/>
        <v>102.89970736898111</v>
      </c>
      <c r="M93" s="641">
        <f>SUM(M90:M92)</f>
        <v>1052</v>
      </c>
      <c r="N93" s="642">
        <f t="shared" si="21"/>
        <v>93.34516415261757</v>
      </c>
      <c r="O93" s="643">
        <f>SUM(O90:O92)</f>
        <v>3454</v>
      </c>
      <c r="P93" s="637">
        <f t="shared" si="22"/>
        <v>85.8563261247825</v>
      </c>
      <c r="Q93" s="228"/>
    </row>
    <row r="94" spans="2:17" ht="15.75" customHeight="1">
      <c r="B94" s="645" t="s">
        <v>141</v>
      </c>
      <c r="C94" s="628">
        <f>C89+C93</f>
        <v>108666</v>
      </c>
      <c r="D94" s="629">
        <f>C94/C76*100</f>
        <v>97.86467573871772</v>
      </c>
      <c r="E94" s="646">
        <f>E89+E93</f>
        <v>69708</v>
      </c>
      <c r="F94" s="629">
        <f>E94/E76*100</f>
        <v>95.14891758346755</v>
      </c>
      <c r="G94" s="628">
        <f>G89+G93</f>
        <v>659</v>
      </c>
      <c r="H94" s="629">
        <f>G94/G76*100</f>
        <v>95.5072463768116</v>
      </c>
      <c r="I94" s="628">
        <f>I89+I93</f>
        <v>1527</v>
      </c>
      <c r="J94" s="629">
        <f>I94/I76*100</f>
        <v>96.8294229549778</v>
      </c>
      <c r="K94" s="628">
        <f>K89+K93</f>
        <v>34784</v>
      </c>
      <c r="L94" s="629">
        <f t="shared" si="20"/>
        <v>103.7708830548926</v>
      </c>
      <c r="M94" s="628">
        <f>M89+M93</f>
        <v>1988</v>
      </c>
      <c r="N94" s="629">
        <f t="shared" si="21"/>
        <v>100</v>
      </c>
      <c r="O94" s="647">
        <f>O89+O93</f>
        <v>7526</v>
      </c>
      <c r="P94" s="629">
        <f t="shared" si="22"/>
        <v>88.72907333176137</v>
      </c>
      <c r="Q94" s="188"/>
    </row>
    <row r="95" spans="2:16" ht="3" customHeight="1">
      <c r="B95" s="77"/>
      <c r="C95" s="186"/>
      <c r="D95" s="85"/>
      <c r="E95" s="502"/>
      <c r="F95" s="265"/>
      <c r="G95" s="209"/>
      <c r="H95" s="266"/>
      <c r="I95" s="209"/>
      <c r="J95" s="267"/>
      <c r="K95" s="209"/>
      <c r="L95" s="266"/>
      <c r="M95" s="268"/>
      <c r="N95" s="269"/>
      <c r="O95" s="270"/>
      <c r="P95" s="271"/>
    </row>
    <row r="96" spans="2:16" ht="14.25">
      <c r="B96" s="87" t="s">
        <v>59</v>
      </c>
      <c r="C96" s="88">
        <v>357710</v>
      </c>
      <c r="D96" s="88">
        <v>96</v>
      </c>
      <c r="E96" s="89">
        <v>232357</v>
      </c>
      <c r="F96" s="88">
        <v>96</v>
      </c>
      <c r="G96" s="88">
        <v>2755</v>
      </c>
      <c r="H96" s="88">
        <v>86</v>
      </c>
      <c r="I96" s="88">
        <v>8139</v>
      </c>
      <c r="J96" s="88">
        <v>89</v>
      </c>
      <c r="K96" s="88">
        <v>98219</v>
      </c>
      <c r="L96" s="88">
        <v>96</v>
      </c>
      <c r="M96" s="88">
        <v>16240</v>
      </c>
      <c r="N96" s="104">
        <v>100</v>
      </c>
      <c r="O96" s="89">
        <v>19401</v>
      </c>
      <c r="P96" s="88">
        <v>104</v>
      </c>
    </row>
    <row r="97" spans="2:16" ht="14.25">
      <c r="B97" s="87" t="s">
        <v>60</v>
      </c>
      <c r="C97" s="88">
        <v>322357</v>
      </c>
      <c r="D97" s="88">
        <v>90</v>
      </c>
      <c r="E97" s="89">
        <v>187911</v>
      </c>
      <c r="F97" s="88">
        <v>81</v>
      </c>
      <c r="G97" s="88">
        <v>2497</v>
      </c>
      <c r="H97" s="88">
        <v>91</v>
      </c>
      <c r="I97" s="88">
        <v>5828</v>
      </c>
      <c r="J97" s="88">
        <v>72</v>
      </c>
      <c r="K97" s="88">
        <v>110388</v>
      </c>
      <c r="L97" s="88">
        <v>112</v>
      </c>
      <c r="M97" s="88">
        <v>15733</v>
      </c>
      <c r="N97" s="104">
        <v>97</v>
      </c>
      <c r="O97" s="89">
        <v>19379</v>
      </c>
      <c r="P97" s="88">
        <v>100</v>
      </c>
    </row>
    <row r="98" spans="2:16" ht="14.25">
      <c r="B98" s="87" t="s">
        <v>61</v>
      </c>
      <c r="C98" s="88">
        <v>301329</v>
      </c>
      <c r="D98" s="88">
        <v>93</v>
      </c>
      <c r="E98" s="89">
        <v>175167</v>
      </c>
      <c r="F98" s="88">
        <v>93</v>
      </c>
      <c r="G98" s="88">
        <v>2500</v>
      </c>
      <c r="H98" s="88">
        <v>100</v>
      </c>
      <c r="I98" s="88">
        <v>6281</v>
      </c>
      <c r="J98" s="88">
        <v>108</v>
      </c>
      <c r="K98" s="88">
        <v>102496</v>
      </c>
      <c r="L98" s="88">
        <v>93</v>
      </c>
      <c r="M98" s="88">
        <v>14885</v>
      </c>
      <c r="N98" s="104">
        <v>95</v>
      </c>
      <c r="O98" s="89">
        <v>19513</v>
      </c>
      <c r="P98" s="88">
        <v>101</v>
      </c>
    </row>
    <row r="99" spans="2:16" ht="14.25">
      <c r="B99" s="87" t="s">
        <v>62</v>
      </c>
      <c r="C99" s="88">
        <v>312806</v>
      </c>
      <c r="D99" s="88">
        <v>104</v>
      </c>
      <c r="E99" s="90">
        <v>189897</v>
      </c>
      <c r="F99" s="88">
        <v>108</v>
      </c>
      <c r="G99" s="88">
        <v>2349</v>
      </c>
      <c r="H99" s="88">
        <v>94</v>
      </c>
      <c r="I99" s="88">
        <v>8634</v>
      </c>
      <c r="J99" s="88">
        <v>137</v>
      </c>
      <c r="K99" s="88">
        <v>98573</v>
      </c>
      <c r="L99" s="88">
        <v>96</v>
      </c>
      <c r="M99" s="88">
        <v>13353</v>
      </c>
      <c r="N99" s="104">
        <v>90</v>
      </c>
      <c r="O99" s="90">
        <v>18085</v>
      </c>
      <c r="P99" s="88">
        <v>93</v>
      </c>
    </row>
    <row r="100" spans="2:17" ht="14.25">
      <c r="B100" s="324" t="s">
        <v>63</v>
      </c>
      <c r="C100" s="172">
        <f>C21+C26+C30+C35</f>
        <v>246185</v>
      </c>
      <c r="D100" s="325">
        <f>C101/C99*100</f>
        <v>65.45398745548358</v>
      </c>
      <c r="E100" s="370">
        <f>E21+E26+E30+E35</f>
        <v>149081</v>
      </c>
      <c r="F100" s="325">
        <f>E101/E99*100</f>
        <v>66.23748663749296</v>
      </c>
      <c r="G100" s="172">
        <f>G21+G26+G30+G35</f>
        <v>1572</v>
      </c>
      <c r="H100" s="325">
        <f>G101/G99*100</f>
        <v>57.34355044699873</v>
      </c>
      <c r="I100" s="172">
        <f>I21+I26+I30+I35</f>
        <v>5125</v>
      </c>
      <c r="J100" s="325">
        <f>I101/I99*100</f>
        <v>49.73361130414639</v>
      </c>
      <c r="K100" s="172">
        <f>K21+K26+K30+K35</f>
        <v>79127</v>
      </c>
      <c r="L100" s="325">
        <f>K101/K99*100</f>
        <v>66.98588863076095</v>
      </c>
      <c r="M100" s="172">
        <f>M21+M26+M30+M35</f>
        <v>11279</v>
      </c>
      <c r="N100" s="325">
        <f>M101/M99*100</f>
        <v>54.594473152100655</v>
      </c>
      <c r="O100" s="370">
        <f>O21+O26+O30+O35</f>
        <v>16491</v>
      </c>
      <c r="P100" s="371">
        <f>O101/O99*100</f>
        <v>83.51672656897982</v>
      </c>
      <c r="Q100" s="188"/>
    </row>
    <row r="101" spans="2:17" ht="14.25">
      <c r="B101" s="323" t="s">
        <v>116</v>
      </c>
      <c r="C101" s="245">
        <f>C39+C44+C48+C53</f>
        <v>204744</v>
      </c>
      <c r="D101" s="291">
        <f>C101/C100*100</f>
        <v>83.16672421146698</v>
      </c>
      <c r="E101" s="369">
        <f>E39+E44+E48+E53</f>
        <v>125783</v>
      </c>
      <c r="F101" s="291">
        <f>E101/E100*100</f>
        <v>84.37225400956527</v>
      </c>
      <c r="G101" s="245">
        <f>G39+G44+G48+G53</f>
        <v>1347</v>
      </c>
      <c r="H101" s="291">
        <f>G101/G100*100</f>
        <v>85.68702290076335</v>
      </c>
      <c r="I101" s="245">
        <f>I39+I44+I48+I53</f>
        <v>4294</v>
      </c>
      <c r="J101" s="291">
        <f>I101/I100*100</f>
        <v>83.78536585365853</v>
      </c>
      <c r="K101" s="245">
        <f>K39+K44+K48+K53</f>
        <v>66030</v>
      </c>
      <c r="L101" s="291">
        <f>K101/K100*100</f>
        <v>83.44812769345482</v>
      </c>
      <c r="M101" s="245">
        <f>M39+M44+M48+M53</f>
        <v>7290</v>
      </c>
      <c r="N101" s="291">
        <f>M101/M100*100</f>
        <v>64.63338948488341</v>
      </c>
      <c r="O101" s="369">
        <f>O39+O44+O48+O53</f>
        <v>15104</v>
      </c>
      <c r="P101" s="291">
        <f>O101/O100*100</f>
        <v>91.58935176763083</v>
      </c>
      <c r="Q101" s="188"/>
    </row>
    <row r="102" spans="2:17" ht="14.25">
      <c r="B102" s="594" t="s">
        <v>139</v>
      </c>
      <c r="C102" s="445">
        <f>C57+C62+C66+C71</f>
        <v>236967</v>
      </c>
      <c r="D102" s="427">
        <f>C102/C101*100</f>
        <v>115.73819013011371</v>
      </c>
      <c r="E102" s="595">
        <f>E57+E62+E66+E71</f>
        <v>148647</v>
      </c>
      <c r="F102" s="427">
        <f>E102/E101*100</f>
        <v>118.17733716002958</v>
      </c>
      <c r="G102" s="445">
        <f>G57+G62+G66+G71</f>
        <v>1453</v>
      </c>
      <c r="H102" s="427">
        <f>G102/G101*100</f>
        <v>107.86933927245732</v>
      </c>
      <c r="I102" s="445">
        <f>I57+I62+I66+I71</f>
        <v>4702</v>
      </c>
      <c r="J102" s="427">
        <f>I102/I101*100</f>
        <v>109.5016301816488</v>
      </c>
      <c r="K102" s="445">
        <f>K57+K62+K66+K71</f>
        <v>76947</v>
      </c>
      <c r="L102" s="427">
        <f>K102/K101*100</f>
        <v>116.53339391185824</v>
      </c>
      <c r="M102" s="445">
        <f>M57+M62+M66+M71</f>
        <v>5218</v>
      </c>
      <c r="N102" s="427">
        <f>M102/M101*100</f>
        <v>71.57750342935529</v>
      </c>
      <c r="O102" s="595">
        <f>O57+O62+O66+O71</f>
        <v>17044</v>
      </c>
      <c r="P102" s="427">
        <f>O102/O101*100</f>
        <v>112.84427966101696</v>
      </c>
      <c r="Q102" s="188"/>
    </row>
    <row r="103" spans="2:17" ht="14.25">
      <c r="B103" s="673" t="s">
        <v>142</v>
      </c>
      <c r="C103" s="528">
        <f>C75+C80+C84+C89</f>
        <v>210292</v>
      </c>
      <c r="D103" s="518">
        <f>C103/C102*100</f>
        <v>88.74315833006283</v>
      </c>
      <c r="E103" s="674">
        <f>E75+E80+E84+E89</f>
        <v>132533</v>
      </c>
      <c r="F103" s="518">
        <f>E103/E102*100</f>
        <v>89.15955249685497</v>
      </c>
      <c r="G103" s="528">
        <f>G75+G80+G84+G89</f>
        <v>1220</v>
      </c>
      <c r="H103" s="518">
        <f>G103/G102*100</f>
        <v>83.96421197522368</v>
      </c>
      <c r="I103" s="528">
        <f>I75+I80+I84+I89</f>
        <v>3237</v>
      </c>
      <c r="J103" s="518">
        <f>I103/I102*100</f>
        <v>68.84304551254785</v>
      </c>
      <c r="K103" s="528">
        <f>K75+K80+K84+K89</f>
        <v>67601</v>
      </c>
      <c r="L103" s="518">
        <f>K103/K102*100</f>
        <v>87.85397741302455</v>
      </c>
      <c r="M103" s="528">
        <f>M75+M80+M84+M89</f>
        <v>5701</v>
      </c>
      <c r="N103" s="518">
        <f>M103/M102*100</f>
        <v>109.25642008432351</v>
      </c>
      <c r="O103" s="674">
        <f>O75+O80+O84+O89</f>
        <v>16425</v>
      </c>
      <c r="P103" s="518">
        <f>O103/O102*100</f>
        <v>96.368223421732</v>
      </c>
      <c r="Q103" s="188"/>
    </row>
    <row r="104" spans="2:15" ht="17.25" customHeight="1">
      <c r="B104" s="227" t="s">
        <v>110</v>
      </c>
      <c r="G104" s="491" t="s">
        <v>125</v>
      </c>
      <c r="H104" s="492"/>
      <c r="I104" s="492"/>
      <c r="J104" s="492"/>
      <c r="K104" s="492"/>
      <c r="L104" s="492"/>
      <c r="M104" s="492"/>
      <c r="N104" s="492"/>
      <c r="O104" s="492"/>
    </row>
    <row r="105" ht="14.25">
      <c r="B105" s="226"/>
    </row>
  </sheetData>
  <sheetProtection/>
  <printOptions/>
  <pageMargins left="0.7" right="0.5118110236220472" top="0.4724409448818898" bottom="0.2755905511811024" header="0.4724409448818898" footer="0.2755905511811024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Q104"/>
  <sheetViews>
    <sheetView defaultGridColor="0" zoomScale="80" zoomScaleNormal="80" zoomScalePageLayoutView="0" colorId="22" workbookViewId="0" topLeftCell="A1">
      <selection activeCell="M1" sqref="M1"/>
    </sheetView>
  </sheetViews>
  <sheetFormatPr defaultColWidth="10.59765625" defaultRowHeight="15"/>
  <cols>
    <col min="1" max="1" width="7.19921875" style="0" customWidth="1"/>
    <col min="2" max="2" width="11.5" style="0" customWidth="1"/>
    <col min="3" max="3" width="11.59765625" style="0" customWidth="1"/>
    <col min="4" max="4" width="6.09765625" style="0" customWidth="1"/>
    <col min="5" max="5" width="10.59765625" style="0" customWidth="1"/>
    <col min="6" max="6" width="6.09765625" style="0" customWidth="1"/>
    <col min="7" max="7" width="10.59765625" style="0" customWidth="1"/>
    <col min="8" max="8" width="6.09765625" style="0" customWidth="1"/>
    <col min="9" max="9" width="10.59765625" style="0" customWidth="1"/>
    <col min="10" max="10" width="6.09765625" style="0" customWidth="1"/>
    <col min="11" max="11" width="10.59765625" style="0" customWidth="1"/>
    <col min="12" max="12" width="6.09765625" style="0" customWidth="1"/>
    <col min="13" max="13" width="10.59765625" style="0" customWidth="1"/>
    <col min="14" max="14" width="6.09765625" style="0" customWidth="1"/>
    <col min="15" max="15" width="11.59765625" style="0" customWidth="1"/>
    <col min="16" max="16" width="6.09765625" style="0" customWidth="1"/>
  </cols>
  <sheetData>
    <row r="1" spans="1:17" ht="24" customHeight="1" thickBot="1">
      <c r="A1" s="57"/>
      <c r="B1" s="181" t="s">
        <v>103</v>
      </c>
      <c r="C1" s="1"/>
      <c r="D1" s="1"/>
      <c r="F1" s="215" t="s">
        <v>109</v>
      </c>
      <c r="G1" s="216"/>
      <c r="H1" s="216"/>
      <c r="I1" s="216"/>
      <c r="J1" s="216"/>
      <c r="K1" s="216"/>
      <c r="L1" s="1"/>
      <c r="M1" s="1"/>
      <c r="N1" s="1" t="s">
        <v>0</v>
      </c>
      <c r="O1" s="1"/>
      <c r="P1" s="92" t="s">
        <v>51</v>
      </c>
      <c r="Q1" s="1"/>
    </row>
    <row r="2" spans="1:17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 t="s">
        <v>1</v>
      </c>
      <c r="O2" s="1"/>
      <c r="Q2" s="1"/>
    </row>
    <row r="3" spans="1:17" ht="15" thickBot="1">
      <c r="A3" s="1"/>
      <c r="B3" s="28"/>
      <c r="C3" s="3" t="s">
        <v>2</v>
      </c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29"/>
      <c r="P3" s="5"/>
      <c r="Q3" s="1"/>
    </row>
    <row r="4" spans="1:17" ht="14.25">
      <c r="A4" s="1"/>
      <c r="B4" s="6"/>
      <c r="C4" s="30" t="s">
        <v>3</v>
      </c>
      <c r="D4" s="7" t="s">
        <v>52</v>
      </c>
      <c r="E4" s="38" t="s">
        <v>5</v>
      </c>
      <c r="F4" s="32" t="s">
        <v>52</v>
      </c>
      <c r="G4" s="33" t="s">
        <v>6</v>
      </c>
      <c r="H4" s="32" t="s">
        <v>52</v>
      </c>
      <c r="I4" s="33" t="s">
        <v>7</v>
      </c>
      <c r="J4" s="32" t="s">
        <v>4</v>
      </c>
      <c r="K4" s="33" t="s">
        <v>8</v>
      </c>
      <c r="L4" s="32" t="s">
        <v>4</v>
      </c>
      <c r="M4" s="33" t="s">
        <v>9</v>
      </c>
      <c r="N4" s="32" t="s">
        <v>4</v>
      </c>
      <c r="O4" s="51" t="s">
        <v>10</v>
      </c>
      <c r="P4" s="34" t="s">
        <v>4</v>
      </c>
      <c r="Q4" s="1"/>
    </row>
    <row r="5" spans="1:17" ht="14.25">
      <c r="A5" s="1"/>
      <c r="B5" s="61" t="s">
        <v>107</v>
      </c>
      <c r="C5" s="15">
        <v>310425</v>
      </c>
      <c r="D5" s="9">
        <v>101</v>
      </c>
      <c r="E5" s="11">
        <v>189259</v>
      </c>
      <c r="F5" s="9">
        <v>100</v>
      </c>
      <c r="G5" s="9">
        <v>3859</v>
      </c>
      <c r="H5" s="9">
        <v>94</v>
      </c>
      <c r="I5" s="9">
        <v>6792</v>
      </c>
      <c r="J5" s="9">
        <v>100</v>
      </c>
      <c r="K5" s="9">
        <v>94788</v>
      </c>
      <c r="L5" s="9">
        <v>103</v>
      </c>
      <c r="M5" s="9">
        <v>15727</v>
      </c>
      <c r="N5" s="9">
        <v>101</v>
      </c>
      <c r="O5" s="11">
        <v>19408</v>
      </c>
      <c r="P5" s="13">
        <v>100</v>
      </c>
      <c r="Q5" s="1"/>
    </row>
    <row r="6" spans="1:17" ht="14.25">
      <c r="A6" s="1"/>
      <c r="B6" s="61" t="s">
        <v>42</v>
      </c>
      <c r="C6" s="15">
        <v>309555</v>
      </c>
      <c r="D6" s="9">
        <v>100</v>
      </c>
      <c r="E6" s="11">
        <v>184256</v>
      </c>
      <c r="F6" s="9">
        <v>97</v>
      </c>
      <c r="G6" s="9">
        <v>3295</v>
      </c>
      <c r="H6" s="9">
        <v>85</v>
      </c>
      <c r="I6" s="9">
        <v>6714</v>
      </c>
      <c r="J6" s="9">
        <v>99</v>
      </c>
      <c r="K6" s="9">
        <v>99722</v>
      </c>
      <c r="L6" s="9">
        <v>105</v>
      </c>
      <c r="M6" s="9">
        <v>15568</v>
      </c>
      <c r="N6" s="9">
        <v>99</v>
      </c>
      <c r="O6" s="11">
        <v>18819</v>
      </c>
      <c r="P6" s="13">
        <v>97</v>
      </c>
      <c r="Q6" s="1"/>
    </row>
    <row r="7" spans="1:17" ht="14.25">
      <c r="A7" s="1"/>
      <c r="B7" s="62" t="s">
        <v>44</v>
      </c>
      <c r="C7" s="63">
        <v>303472</v>
      </c>
      <c r="D7" s="66">
        <v>98</v>
      </c>
      <c r="E7" s="65">
        <v>177670</v>
      </c>
      <c r="F7" s="66">
        <v>96</v>
      </c>
      <c r="G7" s="66">
        <v>3259</v>
      </c>
      <c r="H7" s="66">
        <v>99</v>
      </c>
      <c r="I7" s="66">
        <v>6595</v>
      </c>
      <c r="J7" s="66">
        <v>98</v>
      </c>
      <c r="K7" s="66">
        <v>101569</v>
      </c>
      <c r="L7" s="66">
        <v>102</v>
      </c>
      <c r="M7" s="66">
        <v>14379</v>
      </c>
      <c r="N7" s="66">
        <v>92</v>
      </c>
      <c r="O7" s="65">
        <v>19213</v>
      </c>
      <c r="P7" s="64">
        <v>102</v>
      </c>
      <c r="Q7" s="1"/>
    </row>
    <row r="8" spans="1:17" ht="14.25">
      <c r="A8" s="1"/>
      <c r="B8" s="93" t="s">
        <v>47</v>
      </c>
      <c r="C8" s="94">
        <v>307221</v>
      </c>
      <c r="D8" s="95">
        <v>101</v>
      </c>
      <c r="E8" s="96">
        <v>184349</v>
      </c>
      <c r="F8" s="95">
        <v>104</v>
      </c>
      <c r="G8" s="95">
        <v>3182</v>
      </c>
      <c r="H8" s="95">
        <v>98</v>
      </c>
      <c r="I8" s="95">
        <v>6461</v>
      </c>
      <c r="J8" s="95">
        <v>98</v>
      </c>
      <c r="K8" s="95">
        <v>100079</v>
      </c>
      <c r="L8" s="95">
        <v>99</v>
      </c>
      <c r="M8" s="95">
        <v>13150</v>
      </c>
      <c r="N8" s="95">
        <v>91</v>
      </c>
      <c r="O8" s="96">
        <v>18593</v>
      </c>
      <c r="P8" s="97">
        <v>97</v>
      </c>
      <c r="Q8" s="43"/>
    </row>
    <row r="9" spans="1:17" ht="14.25" customHeight="1">
      <c r="A9" s="1"/>
      <c r="B9" s="355" t="s">
        <v>53</v>
      </c>
      <c r="C9" s="360">
        <f>C22+C31</f>
        <v>269477</v>
      </c>
      <c r="D9" s="361">
        <f>C9/C8*100</f>
        <v>87.71438150386855</v>
      </c>
      <c r="E9" s="362">
        <f>E22+E31</f>
        <v>162520</v>
      </c>
      <c r="F9" s="363">
        <f>E9/E8*100</f>
        <v>88.15887257321711</v>
      </c>
      <c r="G9" s="360">
        <f>G22+G31</f>
        <v>2521</v>
      </c>
      <c r="H9" s="363">
        <f>G9/G8*100</f>
        <v>79.22690131992458</v>
      </c>
      <c r="I9" s="360">
        <f>I22+I31</f>
        <v>5827</v>
      </c>
      <c r="J9" s="363">
        <f>I9/I8*100</f>
        <v>90.18727751122117</v>
      </c>
      <c r="K9" s="360">
        <f>K22+K31</f>
        <v>86508</v>
      </c>
      <c r="L9" s="363">
        <f>K9/K8*100</f>
        <v>86.43971262702465</v>
      </c>
      <c r="M9" s="360">
        <f>M22+M31</f>
        <v>12101</v>
      </c>
      <c r="N9" s="361">
        <f>M9/M8*100</f>
        <v>92.02281368821292</v>
      </c>
      <c r="O9" s="364">
        <f>O22+O31</f>
        <v>17842</v>
      </c>
      <c r="P9" s="363">
        <f>O9/O8*100</f>
        <v>95.96084547948152</v>
      </c>
      <c r="Q9" s="43"/>
    </row>
    <row r="10" spans="1:17" ht="14.25" customHeight="1">
      <c r="A10" s="1"/>
      <c r="B10" s="238" t="s">
        <v>114</v>
      </c>
      <c r="C10" s="239">
        <f>C40+C49</f>
        <v>202285</v>
      </c>
      <c r="D10" s="261">
        <f>C10/C9*100</f>
        <v>75.06577555783981</v>
      </c>
      <c r="E10" s="262">
        <f>E40+E49</f>
        <v>123859</v>
      </c>
      <c r="F10" s="240">
        <f>E10/E9*100</f>
        <v>76.21154319468373</v>
      </c>
      <c r="G10" s="239">
        <f>G40+G49</f>
        <v>1583</v>
      </c>
      <c r="H10" s="240">
        <f>G10/G9*100</f>
        <v>62.7925426418088</v>
      </c>
      <c r="I10" s="239">
        <f>I40+I49</f>
        <v>4038</v>
      </c>
      <c r="J10" s="240">
        <f>I10/I9*100</f>
        <v>69.29809507465248</v>
      </c>
      <c r="K10" s="239">
        <f>K40+K49</f>
        <v>65451</v>
      </c>
      <c r="L10" s="240">
        <f>K10/K9*100</f>
        <v>75.65889859897351</v>
      </c>
      <c r="M10" s="239">
        <f>M40+M49</f>
        <v>7354</v>
      </c>
      <c r="N10" s="261">
        <f>M10/M9*100</f>
        <v>60.7718370382613</v>
      </c>
      <c r="O10" s="263">
        <f>O40+O49</f>
        <v>15669</v>
      </c>
      <c r="P10" s="240">
        <f>O10/O9*100</f>
        <v>87.82087209954041</v>
      </c>
      <c r="Q10" s="43"/>
    </row>
    <row r="11" spans="1:17" ht="14.25" customHeight="1">
      <c r="A11" s="1"/>
      <c r="B11" s="481" t="s">
        <v>124</v>
      </c>
      <c r="C11" s="489">
        <f>C58+C67</f>
        <v>228521</v>
      </c>
      <c r="D11" s="490">
        <f>C11/C10*100</f>
        <v>112.96981980868577</v>
      </c>
      <c r="E11" s="501">
        <f>E58+E67</f>
        <v>140389</v>
      </c>
      <c r="F11" s="490">
        <f>E11/E10*100</f>
        <v>113.34582065090142</v>
      </c>
      <c r="G11" s="489">
        <f>G58+G67</f>
        <v>1757</v>
      </c>
      <c r="H11" s="490">
        <f>G11/G10*100</f>
        <v>110.99178774478837</v>
      </c>
      <c r="I11" s="489">
        <f>I58+I67</f>
        <v>4885</v>
      </c>
      <c r="J11" s="490">
        <f>I11/I10*100</f>
        <v>120.975730559683</v>
      </c>
      <c r="K11" s="489">
        <f>K58+K67</f>
        <v>75130</v>
      </c>
      <c r="L11" s="490">
        <f>K11/K10*100</f>
        <v>114.78816213656017</v>
      </c>
      <c r="M11" s="489">
        <f>M58+M67</f>
        <v>6360</v>
      </c>
      <c r="N11" s="490">
        <f>M11/M10*100</f>
        <v>86.48354636932282</v>
      </c>
      <c r="O11" s="501">
        <f>O58+O67</f>
        <v>17587</v>
      </c>
      <c r="P11" s="490">
        <f>O11/O10*100</f>
        <v>112.24073010402707</v>
      </c>
      <c r="Q11" s="500"/>
    </row>
    <row r="12" spans="1:17" ht="14.25" customHeight="1">
      <c r="A12" s="1"/>
      <c r="B12" s="608" t="s">
        <v>134</v>
      </c>
      <c r="C12" s="612">
        <f>C76+C85</f>
        <v>207460</v>
      </c>
      <c r="D12" s="613">
        <f>C12/C11*100</f>
        <v>90.78377917127966</v>
      </c>
      <c r="E12" s="611">
        <f>E76+E85</f>
        <v>128772</v>
      </c>
      <c r="F12" s="613">
        <f>E12/E11*100</f>
        <v>91.72513516016213</v>
      </c>
      <c r="G12" s="612">
        <f>G76+G85</f>
        <v>1531</v>
      </c>
      <c r="H12" s="613">
        <f>G12/G11*100</f>
        <v>87.1371656232214</v>
      </c>
      <c r="I12" s="612">
        <f>I76+I85</f>
        <v>4316</v>
      </c>
      <c r="J12" s="613">
        <f>I12/I11*100</f>
        <v>88.35209825997953</v>
      </c>
      <c r="K12" s="612">
        <f>K76+K85</f>
        <v>66772</v>
      </c>
      <c r="L12" s="613">
        <f>K12/K11*100</f>
        <v>88.87528284307201</v>
      </c>
      <c r="M12" s="612">
        <f>M76+M85</f>
        <v>6069</v>
      </c>
      <c r="N12" s="613">
        <f>M12/M11*100</f>
        <v>95.4245283018868</v>
      </c>
      <c r="O12" s="611">
        <f>O76+O85</f>
        <v>16451</v>
      </c>
      <c r="P12" s="613">
        <f>O12/O11*100</f>
        <v>93.5406834593734</v>
      </c>
      <c r="Q12" s="500"/>
    </row>
    <row r="13" spans="1:17" ht="2.25" customHeight="1" thickBot="1">
      <c r="A13" s="1"/>
      <c r="B13" s="67"/>
      <c r="C13" s="68"/>
      <c r="D13" s="71"/>
      <c r="E13" s="70"/>
      <c r="F13" s="71"/>
      <c r="G13" s="71"/>
      <c r="H13" s="71"/>
      <c r="I13" s="71"/>
      <c r="J13" s="71"/>
      <c r="K13" s="71"/>
      <c r="L13" s="71"/>
      <c r="M13" s="71"/>
      <c r="N13" s="71"/>
      <c r="O13" s="70"/>
      <c r="P13" s="69"/>
      <c r="Q13" s="1"/>
    </row>
    <row r="14" spans="1:17" s="86" customFormat="1" ht="14.25" customHeight="1">
      <c r="A14" s="111"/>
      <c r="B14" s="72" t="s">
        <v>48</v>
      </c>
      <c r="C14" s="56">
        <v>23620</v>
      </c>
      <c r="D14" s="99">
        <v>94</v>
      </c>
      <c r="E14" s="100">
        <v>13810</v>
      </c>
      <c r="F14" s="101">
        <v>94</v>
      </c>
      <c r="G14" s="56">
        <v>246</v>
      </c>
      <c r="H14" s="56">
        <v>73</v>
      </c>
      <c r="I14" s="56">
        <v>652</v>
      </c>
      <c r="J14" s="56">
        <v>120</v>
      </c>
      <c r="K14" s="56">
        <v>7836</v>
      </c>
      <c r="L14" s="56">
        <v>95</v>
      </c>
      <c r="M14" s="56">
        <v>1076</v>
      </c>
      <c r="N14" s="56">
        <v>98</v>
      </c>
      <c r="O14" s="98">
        <v>1536</v>
      </c>
      <c r="P14" s="55">
        <v>112</v>
      </c>
      <c r="Q14" s="111"/>
    </row>
    <row r="15" spans="1:17" s="86" customFormat="1" ht="14.25" customHeight="1">
      <c r="A15" s="111"/>
      <c r="B15" s="72" t="s">
        <v>54</v>
      </c>
      <c r="C15" s="56">
        <v>25126</v>
      </c>
      <c r="D15" s="99">
        <v>94</v>
      </c>
      <c r="E15" s="102">
        <v>14846</v>
      </c>
      <c r="F15" s="103">
        <v>94</v>
      </c>
      <c r="G15" s="56">
        <v>246</v>
      </c>
      <c r="H15" s="56">
        <v>116</v>
      </c>
      <c r="I15" s="56">
        <v>646</v>
      </c>
      <c r="J15" s="56">
        <v>126</v>
      </c>
      <c r="K15" s="56">
        <v>8226</v>
      </c>
      <c r="L15" s="56">
        <v>94</v>
      </c>
      <c r="M15" s="56">
        <v>1162</v>
      </c>
      <c r="N15" s="56">
        <v>89</v>
      </c>
      <c r="O15" s="98">
        <v>1542</v>
      </c>
      <c r="P15" s="55">
        <v>98</v>
      </c>
      <c r="Q15" s="111"/>
    </row>
    <row r="16" spans="1:17" s="86" customFormat="1" ht="14.25" customHeight="1">
      <c r="A16" s="111"/>
      <c r="B16" s="72" t="s">
        <v>64</v>
      </c>
      <c r="C16" s="56">
        <v>23281</v>
      </c>
      <c r="D16" s="99">
        <v>80</v>
      </c>
      <c r="E16" s="102">
        <v>13863</v>
      </c>
      <c r="F16" s="103">
        <v>80</v>
      </c>
      <c r="G16" s="56">
        <v>210</v>
      </c>
      <c r="H16" s="56">
        <v>78</v>
      </c>
      <c r="I16" s="56">
        <v>472</v>
      </c>
      <c r="J16" s="56">
        <v>93</v>
      </c>
      <c r="K16" s="56">
        <v>7770</v>
      </c>
      <c r="L16" s="56">
        <v>81</v>
      </c>
      <c r="M16" s="56">
        <v>966</v>
      </c>
      <c r="N16" s="56">
        <v>78</v>
      </c>
      <c r="O16" s="98">
        <v>1561</v>
      </c>
      <c r="P16" s="55">
        <v>89</v>
      </c>
      <c r="Q16" s="111"/>
    </row>
    <row r="17" spans="1:17" s="86" customFormat="1" ht="14.25" customHeight="1">
      <c r="A17" s="111"/>
      <c r="B17" s="167" t="s">
        <v>17</v>
      </c>
      <c r="C17" s="172">
        <f>SUM(C14:C16)</f>
        <v>72027</v>
      </c>
      <c r="D17" s="173">
        <v>89</v>
      </c>
      <c r="E17" s="373">
        <f>SUM(E14:E16)</f>
        <v>42519</v>
      </c>
      <c r="F17" s="374">
        <v>89</v>
      </c>
      <c r="G17" s="172">
        <f>SUM(G14:G16)</f>
        <v>702</v>
      </c>
      <c r="H17" s="172">
        <v>86</v>
      </c>
      <c r="I17" s="172">
        <f>SUM(I14:I16)</f>
        <v>1770</v>
      </c>
      <c r="J17" s="172">
        <v>113</v>
      </c>
      <c r="K17" s="172">
        <f>SUM(K14:K16)</f>
        <v>23832</v>
      </c>
      <c r="L17" s="172">
        <v>90</v>
      </c>
      <c r="M17" s="172">
        <f>SUM(M14:M16)</f>
        <v>3204</v>
      </c>
      <c r="N17" s="172">
        <v>88</v>
      </c>
      <c r="O17" s="204">
        <f>SUM(O14:O16)</f>
        <v>4639</v>
      </c>
      <c r="P17" s="167">
        <v>99</v>
      </c>
      <c r="Q17" s="111"/>
    </row>
    <row r="18" spans="1:17" s="86" customFormat="1" ht="17.25" customHeight="1">
      <c r="A18" s="111"/>
      <c r="B18" s="72" t="s">
        <v>26</v>
      </c>
      <c r="C18" s="56">
        <v>23968</v>
      </c>
      <c r="D18" s="99">
        <v>89</v>
      </c>
      <c r="E18" s="102">
        <v>14730</v>
      </c>
      <c r="F18" s="103">
        <v>88</v>
      </c>
      <c r="G18" s="56">
        <v>237</v>
      </c>
      <c r="H18" s="56">
        <v>80</v>
      </c>
      <c r="I18" s="56">
        <v>546</v>
      </c>
      <c r="J18" s="56">
        <v>106</v>
      </c>
      <c r="K18" s="56">
        <v>7503</v>
      </c>
      <c r="L18" s="56">
        <v>90</v>
      </c>
      <c r="M18" s="56">
        <v>952</v>
      </c>
      <c r="N18" s="56">
        <v>93</v>
      </c>
      <c r="O18" s="98">
        <v>1611</v>
      </c>
      <c r="P18" s="55">
        <v>104</v>
      </c>
      <c r="Q18" s="111"/>
    </row>
    <row r="19" spans="1:17" s="86" customFormat="1" ht="14.25" customHeight="1">
      <c r="A19" s="111"/>
      <c r="B19" s="72" t="s">
        <v>35</v>
      </c>
      <c r="C19" s="56">
        <v>21652</v>
      </c>
      <c r="D19" s="99">
        <v>83</v>
      </c>
      <c r="E19" s="102">
        <v>13011</v>
      </c>
      <c r="F19" s="103">
        <v>82</v>
      </c>
      <c r="G19" s="56">
        <v>218</v>
      </c>
      <c r="H19" s="56">
        <v>81</v>
      </c>
      <c r="I19" s="56">
        <v>479</v>
      </c>
      <c r="J19" s="56">
        <v>89</v>
      </c>
      <c r="K19" s="56">
        <v>6977</v>
      </c>
      <c r="L19" s="56">
        <v>86</v>
      </c>
      <c r="M19" s="56">
        <v>967</v>
      </c>
      <c r="N19" s="56">
        <v>89</v>
      </c>
      <c r="O19" s="102">
        <v>1254</v>
      </c>
      <c r="P19" s="107">
        <v>91</v>
      </c>
      <c r="Q19" s="111"/>
    </row>
    <row r="20" spans="1:17" s="86" customFormat="1" ht="14.25" customHeight="1">
      <c r="A20" s="111"/>
      <c r="B20" s="72" t="s">
        <v>65</v>
      </c>
      <c r="C20" s="56">
        <v>24311</v>
      </c>
      <c r="D20" s="99">
        <v>99</v>
      </c>
      <c r="E20" s="102">
        <v>14532</v>
      </c>
      <c r="F20" s="103">
        <v>98</v>
      </c>
      <c r="G20" s="56">
        <v>234</v>
      </c>
      <c r="H20" s="56">
        <v>82</v>
      </c>
      <c r="I20" s="56">
        <v>490</v>
      </c>
      <c r="J20" s="56">
        <v>103</v>
      </c>
      <c r="K20" s="56">
        <v>7967</v>
      </c>
      <c r="L20" s="56">
        <v>99</v>
      </c>
      <c r="M20" s="56">
        <v>1088</v>
      </c>
      <c r="N20" s="56">
        <v>102</v>
      </c>
      <c r="O20" s="108">
        <v>1574</v>
      </c>
      <c r="P20" s="107">
        <v>92</v>
      </c>
      <c r="Q20" s="111"/>
    </row>
    <row r="21" spans="1:17" s="86" customFormat="1" ht="14.25" customHeight="1">
      <c r="A21" s="111"/>
      <c r="B21" s="167" t="s">
        <v>12</v>
      </c>
      <c r="C21" s="172">
        <f>SUM(C18:C20)</f>
        <v>69931</v>
      </c>
      <c r="D21" s="173">
        <v>90</v>
      </c>
      <c r="E21" s="373">
        <f>SUM(E18:E20)</f>
        <v>42273</v>
      </c>
      <c r="F21" s="374">
        <v>89</v>
      </c>
      <c r="G21" s="172">
        <f>SUM(G18:G20)</f>
        <v>689</v>
      </c>
      <c r="H21" s="172">
        <v>81</v>
      </c>
      <c r="I21" s="172">
        <f>SUM(I18:I20)</f>
        <v>1515</v>
      </c>
      <c r="J21" s="172">
        <v>99</v>
      </c>
      <c r="K21" s="172">
        <f>SUM(K18:K20)</f>
        <v>22447</v>
      </c>
      <c r="L21" s="172">
        <v>92</v>
      </c>
      <c r="M21" s="172">
        <f>SUM(M18:M20)</f>
        <v>3007</v>
      </c>
      <c r="N21" s="173">
        <v>95</v>
      </c>
      <c r="O21" s="375">
        <f>SUM(O18:O20)</f>
        <v>4439</v>
      </c>
      <c r="P21" s="376">
        <v>96</v>
      </c>
      <c r="Q21" s="111"/>
    </row>
    <row r="22" spans="1:17" s="86" customFormat="1" ht="17.25" customHeight="1">
      <c r="A22" s="111"/>
      <c r="B22" s="176" t="s">
        <v>50</v>
      </c>
      <c r="C22" s="377">
        <f>C17+C21</f>
        <v>141958</v>
      </c>
      <c r="D22" s="378">
        <v>90</v>
      </c>
      <c r="E22" s="379">
        <f>E17+E21</f>
        <v>84792</v>
      </c>
      <c r="F22" s="380">
        <v>89</v>
      </c>
      <c r="G22" s="377">
        <f>G17+G21</f>
        <v>1391</v>
      </c>
      <c r="H22" s="377">
        <v>84</v>
      </c>
      <c r="I22" s="377">
        <f>I17+I21</f>
        <v>3285</v>
      </c>
      <c r="J22" s="377">
        <v>106</v>
      </c>
      <c r="K22" s="377">
        <f>K17+K21</f>
        <v>46279</v>
      </c>
      <c r="L22" s="377">
        <v>91</v>
      </c>
      <c r="M22" s="377">
        <f>M17+M21</f>
        <v>6211</v>
      </c>
      <c r="N22" s="378">
        <v>91</v>
      </c>
      <c r="O22" s="373">
        <f>O17+O21</f>
        <v>9078</v>
      </c>
      <c r="P22" s="381">
        <v>97</v>
      </c>
      <c r="Q22" s="111"/>
    </row>
    <row r="23" spans="1:17" s="86" customFormat="1" ht="14.25" customHeight="1">
      <c r="A23" s="111"/>
      <c r="B23" s="72" t="s">
        <v>37</v>
      </c>
      <c r="C23" s="56">
        <v>26766</v>
      </c>
      <c r="D23" s="99">
        <v>103</v>
      </c>
      <c r="E23" s="102">
        <v>16387</v>
      </c>
      <c r="F23" s="103">
        <v>106</v>
      </c>
      <c r="G23" s="56">
        <v>231</v>
      </c>
      <c r="H23" s="56">
        <v>100</v>
      </c>
      <c r="I23" s="56">
        <v>552</v>
      </c>
      <c r="J23" s="56">
        <v>94</v>
      </c>
      <c r="K23" s="56">
        <v>8340</v>
      </c>
      <c r="L23" s="56">
        <v>97</v>
      </c>
      <c r="M23" s="56">
        <v>1256</v>
      </c>
      <c r="N23" s="99">
        <v>127</v>
      </c>
      <c r="O23" s="102">
        <v>1840</v>
      </c>
      <c r="P23" s="107">
        <v>109</v>
      </c>
      <c r="Q23" s="111"/>
    </row>
    <row r="24" spans="1:17" s="86" customFormat="1" ht="14.25" customHeight="1">
      <c r="A24" s="111"/>
      <c r="B24" s="72" t="s">
        <v>38</v>
      </c>
      <c r="C24" s="56">
        <v>18024</v>
      </c>
      <c r="D24" s="99">
        <v>78</v>
      </c>
      <c r="E24" s="102">
        <v>10602</v>
      </c>
      <c r="F24" s="103">
        <v>77</v>
      </c>
      <c r="G24" s="56">
        <v>180</v>
      </c>
      <c r="H24" s="56">
        <v>68</v>
      </c>
      <c r="I24" s="56">
        <v>406</v>
      </c>
      <c r="J24" s="56">
        <v>75</v>
      </c>
      <c r="K24" s="56">
        <v>5834</v>
      </c>
      <c r="L24" s="56">
        <v>80</v>
      </c>
      <c r="M24" s="56">
        <v>1002</v>
      </c>
      <c r="N24" s="99">
        <v>91</v>
      </c>
      <c r="O24" s="102">
        <v>1100</v>
      </c>
      <c r="P24" s="107">
        <v>81</v>
      </c>
      <c r="Q24" s="111"/>
    </row>
    <row r="25" spans="1:17" s="86" customFormat="1" ht="14.25" customHeight="1">
      <c r="A25" s="111"/>
      <c r="B25" s="72" t="s">
        <v>39</v>
      </c>
      <c r="C25" s="56">
        <v>22225</v>
      </c>
      <c r="D25" s="99">
        <v>92</v>
      </c>
      <c r="E25" s="102">
        <v>13123</v>
      </c>
      <c r="F25" s="103">
        <v>92</v>
      </c>
      <c r="G25" s="56">
        <v>165</v>
      </c>
      <c r="H25" s="56">
        <v>67</v>
      </c>
      <c r="I25" s="56">
        <v>500</v>
      </c>
      <c r="J25" s="56">
        <v>91</v>
      </c>
      <c r="K25" s="56">
        <v>7299</v>
      </c>
      <c r="L25" s="56">
        <v>92</v>
      </c>
      <c r="M25" s="56">
        <v>1138</v>
      </c>
      <c r="N25" s="99">
        <v>97</v>
      </c>
      <c r="O25" s="102">
        <v>1515</v>
      </c>
      <c r="P25" s="107">
        <v>105</v>
      </c>
      <c r="Q25" s="111"/>
    </row>
    <row r="26" spans="1:17" s="86" customFormat="1" ht="14.25" customHeight="1">
      <c r="A26" s="111"/>
      <c r="B26" s="167" t="s">
        <v>14</v>
      </c>
      <c r="C26" s="172">
        <f>SUM(C23:C25)</f>
        <v>67015</v>
      </c>
      <c r="D26" s="173">
        <v>92</v>
      </c>
      <c r="E26" s="373">
        <f>SUM(E23:E25)</f>
        <v>40112</v>
      </c>
      <c r="F26" s="374">
        <v>92</v>
      </c>
      <c r="G26" s="172">
        <f>SUM(G23:G25)</f>
        <v>576</v>
      </c>
      <c r="H26" s="172">
        <v>78</v>
      </c>
      <c r="I26" s="172">
        <f>SUM(I23:I25)</f>
        <v>1458</v>
      </c>
      <c r="J26" s="172">
        <v>87</v>
      </c>
      <c r="K26" s="172">
        <f>SUM(K23:K25)</f>
        <v>21473</v>
      </c>
      <c r="L26" s="172">
        <v>90</v>
      </c>
      <c r="M26" s="172">
        <f>SUM(M23:M25)</f>
        <v>3396</v>
      </c>
      <c r="N26" s="173">
        <v>104</v>
      </c>
      <c r="O26" s="373">
        <f>SUM(O23:O25)</f>
        <v>4455</v>
      </c>
      <c r="P26" s="376">
        <v>99</v>
      </c>
      <c r="Q26" s="111"/>
    </row>
    <row r="27" spans="1:17" ht="13.5" customHeight="1">
      <c r="A27" s="1"/>
      <c r="B27" s="72" t="s">
        <v>20</v>
      </c>
      <c r="C27" s="56">
        <v>23587</v>
      </c>
      <c r="D27" s="99">
        <v>91</v>
      </c>
      <c r="E27" s="102">
        <v>14459</v>
      </c>
      <c r="F27" s="103">
        <v>94</v>
      </c>
      <c r="G27" s="56">
        <v>226</v>
      </c>
      <c r="H27" s="56">
        <v>82</v>
      </c>
      <c r="I27" s="56">
        <v>456</v>
      </c>
      <c r="J27" s="56">
        <v>72</v>
      </c>
      <c r="K27" s="56">
        <v>7384</v>
      </c>
      <c r="L27" s="56">
        <v>86</v>
      </c>
      <c r="M27" s="56">
        <v>1062</v>
      </c>
      <c r="N27" s="99">
        <v>93</v>
      </c>
      <c r="O27" s="102">
        <v>1638</v>
      </c>
      <c r="P27" s="107">
        <v>98</v>
      </c>
      <c r="Q27" s="1"/>
    </row>
    <row r="28" spans="1:17" ht="14.25">
      <c r="A28" s="1"/>
      <c r="B28" s="72" t="s">
        <v>21</v>
      </c>
      <c r="C28" s="56">
        <v>19926</v>
      </c>
      <c r="D28" s="99">
        <v>75</v>
      </c>
      <c r="E28" s="102">
        <v>12338</v>
      </c>
      <c r="F28" s="103">
        <v>76</v>
      </c>
      <c r="G28" s="56">
        <v>179</v>
      </c>
      <c r="H28" s="56">
        <v>64</v>
      </c>
      <c r="I28" s="56">
        <v>348</v>
      </c>
      <c r="J28" s="56">
        <v>53</v>
      </c>
      <c r="K28" s="56">
        <v>6216</v>
      </c>
      <c r="L28" s="56">
        <v>73</v>
      </c>
      <c r="M28" s="56">
        <v>845</v>
      </c>
      <c r="N28" s="99">
        <v>93</v>
      </c>
      <c r="O28" s="102">
        <v>1437</v>
      </c>
      <c r="P28" s="110">
        <v>84</v>
      </c>
      <c r="Q28" s="194"/>
    </row>
    <row r="29" spans="1:17" ht="14.25">
      <c r="A29" s="1"/>
      <c r="B29" s="72" t="s">
        <v>22</v>
      </c>
      <c r="C29" s="56">
        <v>16991</v>
      </c>
      <c r="D29" s="99">
        <v>71</v>
      </c>
      <c r="E29" s="102">
        <v>10819</v>
      </c>
      <c r="F29" s="103">
        <v>77</v>
      </c>
      <c r="G29" s="56">
        <v>149</v>
      </c>
      <c r="H29" s="56">
        <v>68</v>
      </c>
      <c r="I29" s="56">
        <v>280</v>
      </c>
      <c r="J29" s="56">
        <v>63</v>
      </c>
      <c r="K29" s="56">
        <v>5156</v>
      </c>
      <c r="L29" s="56">
        <v>64</v>
      </c>
      <c r="M29" s="56">
        <v>587</v>
      </c>
      <c r="N29" s="99">
        <v>56</v>
      </c>
      <c r="O29" s="102">
        <v>1234</v>
      </c>
      <c r="P29" s="110">
        <v>85</v>
      </c>
      <c r="Q29" s="194"/>
    </row>
    <row r="30" spans="1:17" ht="14.25">
      <c r="A30" s="1"/>
      <c r="B30" s="167" t="s">
        <v>16</v>
      </c>
      <c r="C30" s="382">
        <f>SUM(C27:C29)</f>
        <v>60504</v>
      </c>
      <c r="D30" s="173">
        <v>80</v>
      </c>
      <c r="E30" s="383">
        <f>SUM(E27:E29)</f>
        <v>37616</v>
      </c>
      <c r="F30" s="374">
        <v>85</v>
      </c>
      <c r="G30" s="382">
        <f>SUM(G27:G29)</f>
        <v>554</v>
      </c>
      <c r="H30" s="382">
        <v>72</v>
      </c>
      <c r="I30" s="382">
        <f>SUM(I27:I29)</f>
        <v>1084</v>
      </c>
      <c r="J30" s="382">
        <v>64</v>
      </c>
      <c r="K30" s="382">
        <f>SUM(K27:K29)</f>
        <v>18756</v>
      </c>
      <c r="L30" s="382">
        <v>75</v>
      </c>
      <c r="M30" s="382">
        <f>SUM(M27:M29)</f>
        <v>2494</v>
      </c>
      <c r="N30" s="384">
        <v>81</v>
      </c>
      <c r="O30" s="383">
        <f>SUM(O27:O29)</f>
        <v>4309</v>
      </c>
      <c r="P30" s="385">
        <v>90</v>
      </c>
      <c r="Q30" s="194"/>
    </row>
    <row r="31" spans="1:17" ht="15" thickBot="1">
      <c r="A31" s="1"/>
      <c r="B31" s="348" t="s">
        <v>57</v>
      </c>
      <c r="C31" s="386">
        <f>C26+C30</f>
        <v>127519</v>
      </c>
      <c r="D31" s="387">
        <v>85</v>
      </c>
      <c r="E31" s="388">
        <f>E26+E30</f>
        <v>77728</v>
      </c>
      <c r="F31" s="389">
        <v>87</v>
      </c>
      <c r="G31" s="386">
        <f>G26+G30</f>
        <v>1130</v>
      </c>
      <c r="H31" s="386">
        <v>75</v>
      </c>
      <c r="I31" s="386">
        <f>I26+I30</f>
        <v>2542</v>
      </c>
      <c r="J31" s="386">
        <v>76</v>
      </c>
      <c r="K31" s="386">
        <f>K26+K30</f>
        <v>40229</v>
      </c>
      <c r="L31" s="386">
        <v>82</v>
      </c>
      <c r="M31" s="386">
        <f>M26+M30</f>
        <v>5890</v>
      </c>
      <c r="N31" s="387">
        <v>93</v>
      </c>
      <c r="O31" s="388">
        <f>O26+O30</f>
        <v>8764</v>
      </c>
      <c r="P31" s="390">
        <v>95</v>
      </c>
      <c r="Q31" s="1"/>
    </row>
    <row r="32" spans="1:16" ht="14.25">
      <c r="A32" s="111"/>
      <c r="B32" s="72" t="s">
        <v>58</v>
      </c>
      <c r="C32" s="56">
        <v>16311</v>
      </c>
      <c r="D32" s="99">
        <v>69</v>
      </c>
      <c r="E32" s="102">
        <v>10259</v>
      </c>
      <c r="F32" s="103">
        <v>74</v>
      </c>
      <c r="G32" s="56">
        <v>147</v>
      </c>
      <c r="H32" s="56">
        <v>57</v>
      </c>
      <c r="I32" s="56">
        <v>259</v>
      </c>
      <c r="J32" s="56">
        <v>40</v>
      </c>
      <c r="K32" s="56">
        <v>4561</v>
      </c>
      <c r="L32" s="56">
        <v>58</v>
      </c>
      <c r="M32" s="56">
        <v>1085</v>
      </c>
      <c r="N32" s="99">
        <v>101</v>
      </c>
      <c r="O32" s="102">
        <v>1086</v>
      </c>
      <c r="P32" s="107">
        <v>71</v>
      </c>
    </row>
    <row r="33" spans="1:16" ht="14.25">
      <c r="A33" s="111"/>
      <c r="B33" s="72" t="s">
        <v>66</v>
      </c>
      <c r="C33" s="56">
        <f>E33+G33+I33+K33+M33</f>
        <v>15179</v>
      </c>
      <c r="D33" s="99">
        <f aca="true" t="shared" si="0" ref="D33:D39">C33/C15*100</f>
        <v>60.41152590941654</v>
      </c>
      <c r="E33" s="102">
        <v>10268</v>
      </c>
      <c r="F33" s="103">
        <f aca="true" t="shared" si="1" ref="F33:F39">E33/E15*100</f>
        <v>69.1634110198033</v>
      </c>
      <c r="G33" s="56">
        <v>140</v>
      </c>
      <c r="H33" s="56">
        <f aca="true" t="shared" si="2" ref="H33:H39">G33/G15*100</f>
        <v>56.91056910569105</v>
      </c>
      <c r="I33" s="56">
        <v>222</v>
      </c>
      <c r="J33" s="56">
        <f aca="true" t="shared" si="3" ref="J33:J39">I33/I15*100</f>
        <v>34.36532507739938</v>
      </c>
      <c r="K33" s="56">
        <v>4133</v>
      </c>
      <c r="L33" s="56">
        <f aca="true" t="shared" si="4" ref="L33:L39">K33/K15*100</f>
        <v>50.24313153415998</v>
      </c>
      <c r="M33" s="56">
        <v>416</v>
      </c>
      <c r="N33" s="99">
        <f aca="true" t="shared" si="5" ref="N33:N39">M33/M15*100</f>
        <v>35.800344234079176</v>
      </c>
      <c r="O33" s="102">
        <v>1066</v>
      </c>
      <c r="P33" s="103">
        <f aca="true" t="shared" si="6" ref="P33:P39">O33/O15*100</f>
        <v>69.13099870298313</v>
      </c>
    </row>
    <row r="34" spans="1:16" ht="14.25">
      <c r="A34" s="111"/>
      <c r="B34" s="72" t="s">
        <v>25</v>
      </c>
      <c r="C34" s="56">
        <f>E34+G34+I34+K34+M34</f>
        <v>14846</v>
      </c>
      <c r="D34" s="99">
        <f t="shared" si="0"/>
        <v>63.76873845625188</v>
      </c>
      <c r="E34" s="102">
        <v>9720</v>
      </c>
      <c r="F34" s="103">
        <f t="shared" si="1"/>
        <v>70.11469378922311</v>
      </c>
      <c r="G34" s="56">
        <v>87</v>
      </c>
      <c r="H34" s="56">
        <f t="shared" si="2"/>
        <v>41.42857142857143</v>
      </c>
      <c r="I34" s="56">
        <v>265</v>
      </c>
      <c r="J34" s="56">
        <f t="shared" si="3"/>
        <v>56.144067796610166</v>
      </c>
      <c r="K34" s="56">
        <v>4247</v>
      </c>
      <c r="L34" s="56">
        <f t="shared" si="4"/>
        <v>54.65894465894466</v>
      </c>
      <c r="M34" s="56">
        <v>527</v>
      </c>
      <c r="N34" s="99">
        <f t="shared" si="5"/>
        <v>54.554865424430645</v>
      </c>
      <c r="O34" s="102">
        <v>1097</v>
      </c>
      <c r="P34" s="103">
        <f t="shared" si="6"/>
        <v>70.27546444586802</v>
      </c>
    </row>
    <row r="35" spans="1:16" ht="14.25">
      <c r="A35" s="111"/>
      <c r="B35" s="229" t="s">
        <v>17</v>
      </c>
      <c r="C35" s="245">
        <f>SUM(C32:C34)</f>
        <v>46336</v>
      </c>
      <c r="D35" s="242">
        <f>C35/C17*100</f>
        <v>64.33143126882975</v>
      </c>
      <c r="E35" s="246">
        <f>SUM(E32:E34)</f>
        <v>30247</v>
      </c>
      <c r="F35" s="244">
        <f t="shared" si="1"/>
        <v>71.13760906888686</v>
      </c>
      <c r="G35" s="247">
        <f>SUM(G32:G34)</f>
        <v>374</v>
      </c>
      <c r="H35" s="247">
        <f t="shared" si="2"/>
        <v>53.27635327635327</v>
      </c>
      <c r="I35" s="247">
        <f>SUM(I32:I34)</f>
        <v>746</v>
      </c>
      <c r="J35" s="247">
        <f t="shared" si="3"/>
        <v>42.14689265536723</v>
      </c>
      <c r="K35" s="247">
        <f>SUM(K32:K34)</f>
        <v>12941</v>
      </c>
      <c r="L35" s="247">
        <f t="shared" si="4"/>
        <v>54.30093991272239</v>
      </c>
      <c r="M35" s="247">
        <f>SUM(M32:M34)</f>
        <v>2028</v>
      </c>
      <c r="N35" s="242">
        <f t="shared" si="5"/>
        <v>63.29588014981273</v>
      </c>
      <c r="O35" s="248">
        <f>SUM(O32:O34)</f>
        <v>3249</v>
      </c>
      <c r="P35" s="244">
        <f t="shared" si="6"/>
        <v>70.03664582884242</v>
      </c>
    </row>
    <row r="36" spans="1:16" ht="14.25">
      <c r="A36" s="1"/>
      <c r="B36" s="72" t="s">
        <v>26</v>
      </c>
      <c r="C36" s="56">
        <f>E36+G36+I36+K36+M36</f>
        <v>16720</v>
      </c>
      <c r="D36" s="99">
        <f t="shared" si="0"/>
        <v>69.75967957276369</v>
      </c>
      <c r="E36" s="102">
        <v>10583</v>
      </c>
      <c r="F36" s="103">
        <f t="shared" si="1"/>
        <v>71.84657162253903</v>
      </c>
      <c r="G36" s="56">
        <v>99</v>
      </c>
      <c r="H36" s="56">
        <f t="shared" si="2"/>
        <v>41.77215189873418</v>
      </c>
      <c r="I36" s="56">
        <v>326</v>
      </c>
      <c r="J36" s="56">
        <f t="shared" si="3"/>
        <v>59.70695970695971</v>
      </c>
      <c r="K36" s="56">
        <v>5176</v>
      </c>
      <c r="L36" s="56">
        <f t="shared" si="4"/>
        <v>68.98573903771825</v>
      </c>
      <c r="M36" s="56">
        <v>536</v>
      </c>
      <c r="N36" s="99">
        <f t="shared" si="5"/>
        <v>56.30252100840336</v>
      </c>
      <c r="O36" s="102">
        <v>1368</v>
      </c>
      <c r="P36" s="103">
        <f t="shared" si="6"/>
        <v>84.91620111731844</v>
      </c>
    </row>
    <row r="37" spans="1:16" ht="14.25">
      <c r="A37" s="1"/>
      <c r="B37" s="72" t="s">
        <v>35</v>
      </c>
      <c r="C37" s="56">
        <f>E37+G37+I37+K37+M37</f>
        <v>15120</v>
      </c>
      <c r="D37" s="99">
        <f t="shared" si="0"/>
        <v>69.83188619988915</v>
      </c>
      <c r="E37" s="102">
        <v>9411</v>
      </c>
      <c r="F37" s="103">
        <f>E37/E19*100</f>
        <v>72.3311044500807</v>
      </c>
      <c r="G37" s="56">
        <v>123</v>
      </c>
      <c r="H37" s="103">
        <f t="shared" si="2"/>
        <v>56.42201834862385</v>
      </c>
      <c r="I37" s="56">
        <v>278</v>
      </c>
      <c r="J37" s="103">
        <f t="shared" si="3"/>
        <v>58.037578288100214</v>
      </c>
      <c r="K37" s="56">
        <v>4728</v>
      </c>
      <c r="L37" s="103">
        <f t="shared" si="4"/>
        <v>67.7655152644403</v>
      </c>
      <c r="M37" s="56">
        <v>580</v>
      </c>
      <c r="N37" s="103">
        <f t="shared" si="5"/>
        <v>59.97931747673216</v>
      </c>
      <c r="O37" s="102">
        <v>1238</v>
      </c>
      <c r="P37" s="103">
        <f t="shared" si="6"/>
        <v>98.72408293460924</v>
      </c>
    </row>
    <row r="38" spans="1:16" ht="14.25">
      <c r="A38" s="1"/>
      <c r="B38" s="72" t="s">
        <v>36</v>
      </c>
      <c r="C38" s="56">
        <f>E38+G38+I38+K38+M38</f>
        <v>17836</v>
      </c>
      <c r="D38" s="99">
        <f>C38/C20*100</f>
        <v>73.36596602361071</v>
      </c>
      <c r="E38" s="102">
        <v>10801</v>
      </c>
      <c r="F38" s="103">
        <f t="shared" si="1"/>
        <v>74.32562620423893</v>
      </c>
      <c r="G38" s="56">
        <v>151</v>
      </c>
      <c r="H38" s="103">
        <f t="shared" si="2"/>
        <v>64.52991452991454</v>
      </c>
      <c r="I38" s="56">
        <v>431</v>
      </c>
      <c r="J38" s="103">
        <f t="shared" si="3"/>
        <v>87.95918367346938</v>
      </c>
      <c r="K38" s="56">
        <v>5763</v>
      </c>
      <c r="L38" s="103">
        <f t="shared" si="4"/>
        <v>72.33588552780218</v>
      </c>
      <c r="M38" s="56">
        <v>690</v>
      </c>
      <c r="N38" s="103">
        <f t="shared" si="5"/>
        <v>63.41911764705882</v>
      </c>
      <c r="O38" s="102">
        <v>1351</v>
      </c>
      <c r="P38" s="103">
        <f t="shared" si="6"/>
        <v>85.83227445997458</v>
      </c>
    </row>
    <row r="39" spans="1:16" ht="14.25">
      <c r="A39" s="1"/>
      <c r="B39" s="229" t="s">
        <v>12</v>
      </c>
      <c r="C39" s="245">
        <f>SUM(C36:C38)</f>
        <v>49676</v>
      </c>
      <c r="D39" s="242">
        <f t="shared" si="0"/>
        <v>71.0357352247215</v>
      </c>
      <c r="E39" s="246">
        <f>SUM(E36:E38)</f>
        <v>30795</v>
      </c>
      <c r="F39" s="244">
        <f t="shared" si="1"/>
        <v>72.8479171102122</v>
      </c>
      <c r="G39" s="247">
        <f>SUM(G36:G38)</f>
        <v>373</v>
      </c>
      <c r="H39" s="247">
        <f t="shared" si="2"/>
        <v>54.13642960812772</v>
      </c>
      <c r="I39" s="247">
        <f>SUM(I36:I38)</f>
        <v>1035</v>
      </c>
      <c r="J39" s="247">
        <f t="shared" si="3"/>
        <v>68.31683168316832</v>
      </c>
      <c r="K39" s="247">
        <f>SUM(K36:K38)</f>
        <v>15667</v>
      </c>
      <c r="L39" s="247">
        <f t="shared" si="4"/>
        <v>69.79551833207111</v>
      </c>
      <c r="M39" s="247">
        <f>SUM(M36:M38)</f>
        <v>1806</v>
      </c>
      <c r="N39" s="242">
        <f t="shared" si="5"/>
        <v>60.05986032590622</v>
      </c>
      <c r="O39" s="248">
        <f>SUM(O36:O38)</f>
        <v>3957</v>
      </c>
      <c r="P39" s="244">
        <f t="shared" si="6"/>
        <v>89.14169858076143</v>
      </c>
    </row>
    <row r="40" spans="1:17" ht="14.25">
      <c r="A40" s="1"/>
      <c r="B40" s="249" t="s">
        <v>99</v>
      </c>
      <c r="C40" s="250">
        <f>C35+C39</f>
        <v>96012</v>
      </c>
      <c r="D40" s="242">
        <f>C40/C22*100</f>
        <v>67.63408895588836</v>
      </c>
      <c r="E40" s="251">
        <f>E35+E39</f>
        <v>61042</v>
      </c>
      <c r="F40" s="242">
        <f aca="true" t="shared" si="7" ref="F40:F45">E40/E22*100</f>
        <v>71.9902821020851</v>
      </c>
      <c r="G40" s="250">
        <f>G35+G39</f>
        <v>747</v>
      </c>
      <c r="H40" s="242">
        <f aca="true" t="shared" si="8" ref="H40:H45">G40/G22*100</f>
        <v>53.702372393961184</v>
      </c>
      <c r="I40" s="250">
        <f>I35+I39</f>
        <v>1781</v>
      </c>
      <c r="J40" s="242">
        <f aca="true" t="shared" si="9" ref="J40:J45">I40/I22*100</f>
        <v>54.216133942161335</v>
      </c>
      <c r="K40" s="250">
        <f>K35+K39</f>
        <v>28608</v>
      </c>
      <c r="L40" s="242">
        <f aca="true" t="shared" si="10" ref="L40:L45">K40/K22*100</f>
        <v>61.81637459754964</v>
      </c>
      <c r="M40" s="250">
        <f>M35+M39</f>
        <v>3834</v>
      </c>
      <c r="N40" s="242">
        <f aca="true" t="shared" si="11" ref="N40:N45">M40/M22*100</f>
        <v>61.72919014651425</v>
      </c>
      <c r="O40" s="246">
        <f>O35+O39</f>
        <v>7206</v>
      </c>
      <c r="P40" s="242">
        <f aca="true" t="shared" si="12" ref="P40:P45">O40/O22*100</f>
        <v>79.37871777924653</v>
      </c>
      <c r="Q40" s="188"/>
    </row>
    <row r="41" spans="1:16" ht="14.25">
      <c r="A41" s="1"/>
      <c r="B41" s="72" t="s">
        <v>37</v>
      </c>
      <c r="C41" s="56">
        <f>E41+G41+I41+K41+M41</f>
        <v>19470</v>
      </c>
      <c r="D41" s="99">
        <f aca="true" t="shared" si="13" ref="D41:D46">C41/C23*100</f>
        <v>72.74153777180004</v>
      </c>
      <c r="E41" s="102">
        <v>11766</v>
      </c>
      <c r="F41" s="103">
        <f t="shared" si="7"/>
        <v>71.8008177213645</v>
      </c>
      <c r="G41" s="56">
        <v>154</v>
      </c>
      <c r="H41" s="103">
        <f t="shared" si="8"/>
        <v>66.66666666666666</v>
      </c>
      <c r="I41" s="56">
        <v>424</v>
      </c>
      <c r="J41" s="103">
        <f t="shared" si="9"/>
        <v>76.81159420289855</v>
      </c>
      <c r="K41" s="56">
        <v>6494</v>
      </c>
      <c r="L41" s="103">
        <f t="shared" si="10"/>
        <v>77.86570743405275</v>
      </c>
      <c r="M41" s="56">
        <v>632</v>
      </c>
      <c r="N41" s="103">
        <f t="shared" si="11"/>
        <v>50.318471337579616</v>
      </c>
      <c r="O41" s="102">
        <v>1473</v>
      </c>
      <c r="P41" s="103">
        <f t="shared" si="12"/>
        <v>80.05434782608695</v>
      </c>
    </row>
    <row r="42" spans="1:16" ht="14.25">
      <c r="A42" s="1"/>
      <c r="B42" s="72" t="s">
        <v>38</v>
      </c>
      <c r="C42" s="56">
        <f>E42+G42+I42+K42+M42</f>
        <v>14444</v>
      </c>
      <c r="D42" s="99">
        <f t="shared" si="13"/>
        <v>80.1375943186862</v>
      </c>
      <c r="E42" s="102">
        <v>8630</v>
      </c>
      <c r="F42" s="103">
        <f t="shared" si="7"/>
        <v>81.399735898887</v>
      </c>
      <c r="G42" s="56">
        <v>107</v>
      </c>
      <c r="H42" s="103">
        <f t="shared" si="8"/>
        <v>59.44444444444444</v>
      </c>
      <c r="I42" s="56">
        <v>255</v>
      </c>
      <c r="J42" s="103">
        <f t="shared" si="9"/>
        <v>62.80788177339901</v>
      </c>
      <c r="K42" s="56">
        <v>4869</v>
      </c>
      <c r="L42" s="103">
        <f t="shared" si="10"/>
        <v>83.45903325334247</v>
      </c>
      <c r="M42" s="56">
        <v>583</v>
      </c>
      <c r="N42" s="103">
        <f t="shared" si="11"/>
        <v>58.183632734530946</v>
      </c>
      <c r="O42" s="102">
        <v>1143</v>
      </c>
      <c r="P42" s="103">
        <f t="shared" si="12"/>
        <v>103.9090909090909</v>
      </c>
    </row>
    <row r="43" spans="1:16" ht="14.25">
      <c r="A43" s="1"/>
      <c r="B43" s="72" t="s">
        <v>39</v>
      </c>
      <c r="C43" s="56">
        <f>E43+G43+I43+K43+M43</f>
        <v>17895</v>
      </c>
      <c r="D43" s="99">
        <f t="shared" si="13"/>
        <v>80.51743532058492</v>
      </c>
      <c r="E43" s="102">
        <v>10541</v>
      </c>
      <c r="F43" s="103">
        <f t="shared" si="7"/>
        <v>80.32462089461251</v>
      </c>
      <c r="G43" s="56">
        <v>109</v>
      </c>
      <c r="H43" s="103">
        <f t="shared" si="8"/>
        <v>66.06060606060606</v>
      </c>
      <c r="I43" s="56">
        <v>390</v>
      </c>
      <c r="J43" s="103">
        <f t="shared" si="9"/>
        <v>78</v>
      </c>
      <c r="K43" s="56">
        <v>6042</v>
      </c>
      <c r="L43" s="103">
        <f t="shared" si="10"/>
        <v>82.77846280312372</v>
      </c>
      <c r="M43" s="56">
        <v>813</v>
      </c>
      <c r="N43" s="103">
        <f t="shared" si="11"/>
        <v>71.44112478031634</v>
      </c>
      <c r="O43" s="102">
        <v>1486</v>
      </c>
      <c r="P43" s="103">
        <f t="shared" si="12"/>
        <v>98.08580858085809</v>
      </c>
    </row>
    <row r="44" spans="1:16" ht="14.25">
      <c r="A44" s="1"/>
      <c r="B44" s="229" t="s">
        <v>14</v>
      </c>
      <c r="C44" s="245">
        <f>SUM(C41:C43)</f>
        <v>51809</v>
      </c>
      <c r="D44" s="242">
        <f t="shared" si="13"/>
        <v>77.30955756173991</v>
      </c>
      <c r="E44" s="246">
        <f>SUM(E41:E43)</f>
        <v>30937</v>
      </c>
      <c r="F44" s="244">
        <f t="shared" si="7"/>
        <v>77.12654567211807</v>
      </c>
      <c r="G44" s="247">
        <f>SUM(G41:G43)</f>
        <v>370</v>
      </c>
      <c r="H44" s="247">
        <f t="shared" si="8"/>
        <v>64.23611111111111</v>
      </c>
      <c r="I44" s="247">
        <f>SUM(I41:I43)</f>
        <v>1069</v>
      </c>
      <c r="J44" s="247">
        <f t="shared" si="9"/>
        <v>73.3196159122085</v>
      </c>
      <c r="K44" s="247">
        <f>SUM(K41:K43)</f>
        <v>17405</v>
      </c>
      <c r="L44" s="247">
        <f t="shared" si="10"/>
        <v>81.05527872211614</v>
      </c>
      <c r="M44" s="247">
        <f>SUM(M41:M43)</f>
        <v>2028</v>
      </c>
      <c r="N44" s="242">
        <f t="shared" si="11"/>
        <v>59.717314487632514</v>
      </c>
      <c r="O44" s="248">
        <f>SUM(O41:O43)</f>
        <v>4102</v>
      </c>
      <c r="P44" s="244">
        <f t="shared" si="12"/>
        <v>92.0763187429854</v>
      </c>
    </row>
    <row r="45" spans="1:16" ht="14.25">
      <c r="A45" s="1"/>
      <c r="B45" s="72" t="s">
        <v>20</v>
      </c>
      <c r="C45" s="56">
        <f>E45+G45+I45+K45+M45</f>
        <v>19420</v>
      </c>
      <c r="D45" s="99">
        <f t="shared" si="13"/>
        <v>82.33348878619579</v>
      </c>
      <c r="E45" s="102">
        <v>11278</v>
      </c>
      <c r="F45" s="103">
        <f t="shared" si="7"/>
        <v>77.9998616778477</v>
      </c>
      <c r="G45" s="56">
        <v>155</v>
      </c>
      <c r="H45" s="103">
        <f t="shared" si="8"/>
        <v>68.58407079646017</v>
      </c>
      <c r="I45" s="56">
        <v>392</v>
      </c>
      <c r="J45" s="103">
        <f t="shared" si="9"/>
        <v>85.96491228070175</v>
      </c>
      <c r="K45" s="56">
        <v>7090</v>
      </c>
      <c r="L45" s="103">
        <f t="shared" si="10"/>
        <v>96.0184182015168</v>
      </c>
      <c r="M45" s="56">
        <v>505</v>
      </c>
      <c r="N45" s="103">
        <f t="shared" si="11"/>
        <v>47.55178907721281</v>
      </c>
      <c r="O45" s="102">
        <v>1526</v>
      </c>
      <c r="P45" s="103">
        <f t="shared" si="12"/>
        <v>93.16239316239316</v>
      </c>
    </row>
    <row r="46" spans="1:17" ht="14.25">
      <c r="A46" s="1"/>
      <c r="B46" s="72" t="s">
        <v>21</v>
      </c>
      <c r="C46" s="56">
        <f>E46+G46+I46+K46+M46</f>
        <v>17672</v>
      </c>
      <c r="D46" s="99">
        <f t="shared" si="13"/>
        <v>88.68814614072068</v>
      </c>
      <c r="E46" s="102">
        <v>10397</v>
      </c>
      <c r="F46" s="103">
        <f aca="true" t="shared" si="14" ref="F46:F52">E46/E28*100</f>
        <v>84.26811476738531</v>
      </c>
      <c r="G46" s="56">
        <v>172</v>
      </c>
      <c r="H46" s="103">
        <f aca="true" t="shared" si="15" ref="H46:H52">G46/G28*100</f>
        <v>96.08938547486034</v>
      </c>
      <c r="I46" s="56">
        <v>421</v>
      </c>
      <c r="J46" s="103">
        <f aca="true" t="shared" si="16" ref="J46:J52">I46/I28*100</f>
        <v>120.97701149425288</v>
      </c>
      <c r="K46" s="56">
        <v>6242</v>
      </c>
      <c r="L46" s="103">
        <f aca="true" t="shared" si="17" ref="L46:L52">K46/K28*100</f>
        <v>100.41827541827541</v>
      </c>
      <c r="M46" s="56">
        <v>440</v>
      </c>
      <c r="N46" s="103">
        <f aca="true" t="shared" si="18" ref="N46:N52">M46/M28*100</f>
        <v>52.071005917159766</v>
      </c>
      <c r="O46" s="102">
        <v>1472</v>
      </c>
      <c r="P46" s="103">
        <f aca="true" t="shared" si="19" ref="P46:P52">O46/O28*100</f>
        <v>102.43562978427279</v>
      </c>
      <c r="Q46" s="188"/>
    </row>
    <row r="47" spans="1:17" ht="14.25">
      <c r="A47" s="1"/>
      <c r="B47" s="72" t="s">
        <v>22</v>
      </c>
      <c r="C47" s="56">
        <f>E47+G47+I47+K47+M47</f>
        <v>17372</v>
      </c>
      <c r="D47" s="99">
        <f aca="true" t="shared" si="20" ref="D47:D52">C47/C29*100</f>
        <v>102.24236360426109</v>
      </c>
      <c r="E47" s="102">
        <v>10205</v>
      </c>
      <c r="F47" s="103">
        <f t="shared" si="14"/>
        <v>94.32479896478418</v>
      </c>
      <c r="G47" s="56">
        <v>139</v>
      </c>
      <c r="H47" s="103">
        <f t="shared" si="15"/>
        <v>93.28859060402685</v>
      </c>
      <c r="I47" s="56">
        <v>375</v>
      </c>
      <c r="J47" s="103">
        <f t="shared" si="16"/>
        <v>133.92857142857142</v>
      </c>
      <c r="K47" s="56">
        <v>6106</v>
      </c>
      <c r="L47" s="103">
        <f t="shared" si="17"/>
        <v>118.42513576415826</v>
      </c>
      <c r="M47" s="56">
        <v>547</v>
      </c>
      <c r="N47" s="103">
        <f t="shared" si="18"/>
        <v>93.18568994889267</v>
      </c>
      <c r="O47" s="102">
        <v>1363</v>
      </c>
      <c r="P47" s="103">
        <f t="shared" si="19"/>
        <v>110.45380875202594</v>
      </c>
      <c r="Q47" s="188"/>
    </row>
    <row r="48" spans="1:17" ht="14.25">
      <c r="A48" s="1"/>
      <c r="B48" s="229" t="s">
        <v>16</v>
      </c>
      <c r="C48" s="241">
        <f>SUM(C45:C47)</f>
        <v>54464</v>
      </c>
      <c r="D48" s="242">
        <f t="shared" si="20"/>
        <v>90.01718894618537</v>
      </c>
      <c r="E48" s="243">
        <f>SUM(E45:E47)</f>
        <v>31880</v>
      </c>
      <c r="F48" s="244">
        <f t="shared" si="14"/>
        <v>84.75116971501488</v>
      </c>
      <c r="G48" s="241">
        <f>SUM(G45:G47)</f>
        <v>466</v>
      </c>
      <c r="H48" s="244">
        <f t="shared" si="15"/>
        <v>84.11552346570397</v>
      </c>
      <c r="I48" s="241">
        <f>SUM(I45:I47)</f>
        <v>1188</v>
      </c>
      <c r="J48" s="244">
        <f t="shared" si="16"/>
        <v>109.59409594095942</v>
      </c>
      <c r="K48" s="241">
        <f>SUM(K45:K47)</f>
        <v>19438</v>
      </c>
      <c r="L48" s="244">
        <f t="shared" si="17"/>
        <v>103.63616975901044</v>
      </c>
      <c r="M48" s="241">
        <f>SUM(M45:M47)</f>
        <v>1492</v>
      </c>
      <c r="N48" s="244">
        <f t="shared" si="18"/>
        <v>59.82357658380112</v>
      </c>
      <c r="O48" s="243">
        <f>SUM(O45:O47)</f>
        <v>4361</v>
      </c>
      <c r="P48" s="244">
        <f t="shared" si="19"/>
        <v>101.20677651427246</v>
      </c>
      <c r="Q48" s="228"/>
    </row>
    <row r="49" spans="1:17" ht="15" thickBot="1">
      <c r="A49" s="1"/>
      <c r="B49" s="235" t="s">
        <v>113</v>
      </c>
      <c r="C49" s="308">
        <f>C44+C48</f>
        <v>106273</v>
      </c>
      <c r="D49" s="309">
        <f t="shared" si="20"/>
        <v>83.33895341086426</v>
      </c>
      <c r="E49" s="310">
        <f>E44+E48</f>
        <v>62817</v>
      </c>
      <c r="F49" s="309">
        <f t="shared" si="14"/>
        <v>80.81643680526966</v>
      </c>
      <c r="G49" s="308">
        <f>G44+G48</f>
        <v>836</v>
      </c>
      <c r="H49" s="309">
        <f t="shared" si="15"/>
        <v>73.98230088495575</v>
      </c>
      <c r="I49" s="308">
        <f>I44+I48</f>
        <v>2257</v>
      </c>
      <c r="J49" s="309">
        <f t="shared" si="16"/>
        <v>88.78835562549175</v>
      </c>
      <c r="K49" s="308">
        <f>K44+K48</f>
        <v>36843</v>
      </c>
      <c r="L49" s="309">
        <f t="shared" si="17"/>
        <v>91.58318625866913</v>
      </c>
      <c r="M49" s="308">
        <f>M44+M48</f>
        <v>3520</v>
      </c>
      <c r="N49" s="309">
        <f t="shared" si="18"/>
        <v>59.7623089983022</v>
      </c>
      <c r="O49" s="310">
        <f>O44+O48</f>
        <v>8463</v>
      </c>
      <c r="P49" s="311">
        <f t="shared" si="19"/>
        <v>96.56549520766772</v>
      </c>
      <c r="Q49" s="188"/>
    </row>
    <row r="50" spans="1:17" ht="14.25">
      <c r="A50" s="1"/>
      <c r="B50" s="72" t="s">
        <v>115</v>
      </c>
      <c r="C50" s="56">
        <f>E50+G50+I50+K50+M50</f>
        <v>18528</v>
      </c>
      <c r="D50" s="99">
        <f t="shared" si="20"/>
        <v>113.59205444178775</v>
      </c>
      <c r="E50" s="102">
        <v>11459</v>
      </c>
      <c r="F50" s="103">
        <f t="shared" si="14"/>
        <v>111.69704649575982</v>
      </c>
      <c r="G50" s="56">
        <v>131</v>
      </c>
      <c r="H50" s="103">
        <f t="shared" si="15"/>
        <v>89.1156462585034</v>
      </c>
      <c r="I50" s="56">
        <v>414</v>
      </c>
      <c r="J50" s="103">
        <f t="shared" si="16"/>
        <v>159.84555984555985</v>
      </c>
      <c r="K50" s="56">
        <v>6067</v>
      </c>
      <c r="L50" s="103">
        <f t="shared" si="17"/>
        <v>133.01907476430608</v>
      </c>
      <c r="M50" s="56">
        <v>457</v>
      </c>
      <c r="N50" s="103">
        <f t="shared" si="18"/>
        <v>42.11981566820276</v>
      </c>
      <c r="O50" s="102">
        <v>1330</v>
      </c>
      <c r="P50" s="103">
        <f t="shared" si="19"/>
        <v>122.46777163904237</v>
      </c>
      <c r="Q50" s="228"/>
    </row>
    <row r="51" spans="1:17" ht="14.25">
      <c r="A51" s="1"/>
      <c r="B51" s="72" t="s">
        <v>24</v>
      </c>
      <c r="C51" s="56">
        <f>E51+G51+I51+K51+M51</f>
        <v>19214</v>
      </c>
      <c r="D51" s="99">
        <f t="shared" si="20"/>
        <v>126.58277883918572</v>
      </c>
      <c r="E51" s="102">
        <v>11687</v>
      </c>
      <c r="F51" s="103">
        <f t="shared" si="14"/>
        <v>113.8196338137904</v>
      </c>
      <c r="G51" s="56">
        <v>149</v>
      </c>
      <c r="H51" s="103">
        <f t="shared" si="15"/>
        <v>106.42857142857143</v>
      </c>
      <c r="I51" s="56">
        <v>446</v>
      </c>
      <c r="J51" s="103">
        <f t="shared" si="16"/>
        <v>200.9009009009009</v>
      </c>
      <c r="K51" s="56">
        <v>6471</v>
      </c>
      <c r="L51" s="103">
        <f t="shared" si="17"/>
        <v>156.56907815146383</v>
      </c>
      <c r="M51" s="56">
        <v>461</v>
      </c>
      <c r="N51" s="103">
        <f t="shared" si="18"/>
        <v>110.8173076923077</v>
      </c>
      <c r="O51" s="102">
        <v>1336</v>
      </c>
      <c r="P51" s="103">
        <f t="shared" si="19"/>
        <v>125.328330206379</v>
      </c>
      <c r="Q51" s="228"/>
    </row>
    <row r="52" spans="1:17" ht="14.25">
      <c r="A52" s="1"/>
      <c r="B52" s="72" t="s">
        <v>25</v>
      </c>
      <c r="C52" s="56">
        <f>E52+G52+I52+K52+M52</f>
        <v>18692</v>
      </c>
      <c r="D52" s="99">
        <f t="shared" si="20"/>
        <v>125.90596793749158</v>
      </c>
      <c r="E52" s="102">
        <v>11031</v>
      </c>
      <c r="F52" s="103">
        <f t="shared" si="14"/>
        <v>113.48765432098766</v>
      </c>
      <c r="G52" s="56">
        <v>158</v>
      </c>
      <c r="H52" s="56">
        <f t="shared" si="15"/>
        <v>181.60919540229884</v>
      </c>
      <c r="I52" s="56">
        <v>403</v>
      </c>
      <c r="J52" s="56">
        <f t="shared" si="16"/>
        <v>152.0754716981132</v>
      </c>
      <c r="K52" s="56">
        <v>6536</v>
      </c>
      <c r="L52" s="56">
        <f t="shared" si="17"/>
        <v>153.89686837767835</v>
      </c>
      <c r="M52" s="56">
        <v>564</v>
      </c>
      <c r="N52" s="99">
        <f t="shared" si="18"/>
        <v>107.02087286527515</v>
      </c>
      <c r="O52" s="102">
        <v>1651</v>
      </c>
      <c r="P52" s="103">
        <f t="shared" si="19"/>
        <v>150.5013673655424</v>
      </c>
      <c r="Q52" s="228"/>
    </row>
    <row r="53" spans="1:17" ht="14.25">
      <c r="A53" s="1"/>
      <c r="B53" s="425" t="s">
        <v>17</v>
      </c>
      <c r="C53" s="445">
        <f>SUM(C50:C52)</f>
        <v>56434</v>
      </c>
      <c r="D53" s="446">
        <f aca="true" t="shared" si="21" ref="D53:D58">C53/C35*100</f>
        <v>121.79299033149171</v>
      </c>
      <c r="E53" s="447">
        <f>SUM(E50:E52)</f>
        <v>34177</v>
      </c>
      <c r="F53" s="448">
        <f aca="true" t="shared" si="22" ref="F53:F65">E53/E35*100</f>
        <v>112.9930241015638</v>
      </c>
      <c r="G53" s="449">
        <f>SUM(G50:G52)</f>
        <v>438</v>
      </c>
      <c r="H53" s="449">
        <f aca="true" t="shared" si="23" ref="H53:H65">G53/G35*100</f>
        <v>117.11229946524064</v>
      </c>
      <c r="I53" s="449">
        <f>SUM(I50:I52)</f>
        <v>1263</v>
      </c>
      <c r="J53" s="449">
        <f aca="true" t="shared" si="24" ref="J53:J65">I53/I35*100</f>
        <v>169.3029490616622</v>
      </c>
      <c r="K53" s="449">
        <f>SUM(K50:K52)</f>
        <v>19074</v>
      </c>
      <c r="L53" s="449">
        <f aca="true" t="shared" si="25" ref="L53:L58">K53/K35*100</f>
        <v>147.39200989104398</v>
      </c>
      <c r="M53" s="449">
        <f>SUM(M50:M52)</f>
        <v>1482</v>
      </c>
      <c r="N53" s="446">
        <f aca="true" t="shared" si="26" ref="N53:N65">M53/M35*100</f>
        <v>73.07692307692307</v>
      </c>
      <c r="O53" s="450">
        <f>SUM(O50:O52)</f>
        <v>4317</v>
      </c>
      <c r="P53" s="448">
        <f aca="true" t="shared" si="27" ref="P53:P65">O53/O35*100</f>
        <v>132.87165281625116</v>
      </c>
      <c r="Q53" s="228"/>
    </row>
    <row r="54" spans="1:17" ht="14.25">
      <c r="A54" s="1"/>
      <c r="B54" s="422" t="s">
        <v>26</v>
      </c>
      <c r="C54" s="440">
        <f>E54+G54+I54+K54+M54</f>
        <v>19226</v>
      </c>
      <c r="D54" s="441">
        <f t="shared" si="21"/>
        <v>114.98803827751196</v>
      </c>
      <c r="E54" s="102">
        <v>11690</v>
      </c>
      <c r="F54" s="103">
        <f t="shared" si="22"/>
        <v>110.46017197392044</v>
      </c>
      <c r="G54" s="56">
        <v>175</v>
      </c>
      <c r="H54" s="423">
        <f t="shared" si="23"/>
        <v>176.76767676767676</v>
      </c>
      <c r="I54" s="423">
        <v>396</v>
      </c>
      <c r="J54" s="423">
        <f t="shared" si="24"/>
        <v>121.47239263803682</v>
      </c>
      <c r="K54" s="423">
        <v>6289</v>
      </c>
      <c r="L54" s="423">
        <f t="shared" si="25"/>
        <v>121.50309119010818</v>
      </c>
      <c r="M54" s="423">
        <v>676</v>
      </c>
      <c r="N54" s="442">
        <f t="shared" si="26"/>
        <v>126.11940298507463</v>
      </c>
      <c r="O54" s="443">
        <v>1614</v>
      </c>
      <c r="P54" s="444">
        <f t="shared" si="27"/>
        <v>117.98245614035088</v>
      </c>
      <c r="Q54" s="228"/>
    </row>
    <row r="55" spans="1:17" ht="14.25">
      <c r="A55" s="1"/>
      <c r="B55" s="72" t="s">
        <v>35</v>
      </c>
      <c r="C55" s="56">
        <f>E55+G55+I55+K55+M55</f>
        <v>17386</v>
      </c>
      <c r="D55" s="99">
        <f t="shared" si="21"/>
        <v>114.9867724867725</v>
      </c>
      <c r="E55" s="102">
        <v>10740</v>
      </c>
      <c r="F55" s="103">
        <f t="shared" si="22"/>
        <v>114.12177239400701</v>
      </c>
      <c r="G55" s="56">
        <v>114</v>
      </c>
      <c r="H55" s="103">
        <f t="shared" si="23"/>
        <v>92.6829268292683</v>
      </c>
      <c r="I55" s="56">
        <v>374</v>
      </c>
      <c r="J55" s="103">
        <f t="shared" si="24"/>
        <v>134.53237410071944</v>
      </c>
      <c r="K55" s="56">
        <v>5613</v>
      </c>
      <c r="L55" s="103">
        <f t="shared" si="25"/>
        <v>118.71827411167513</v>
      </c>
      <c r="M55" s="56">
        <v>545</v>
      </c>
      <c r="N55" s="103">
        <f t="shared" si="26"/>
        <v>93.96551724137932</v>
      </c>
      <c r="O55" s="102">
        <v>1287</v>
      </c>
      <c r="P55" s="103">
        <f t="shared" si="27"/>
        <v>103.95799676898223</v>
      </c>
      <c r="Q55" s="228"/>
    </row>
    <row r="56" spans="1:17" ht="14.25">
      <c r="A56" s="1"/>
      <c r="B56" s="72" t="s">
        <v>130</v>
      </c>
      <c r="C56" s="56">
        <f>E56+G56+I56+K56+M56</f>
        <v>20060</v>
      </c>
      <c r="D56" s="99">
        <f t="shared" si="21"/>
        <v>112.46916348957166</v>
      </c>
      <c r="E56" s="102">
        <v>12399</v>
      </c>
      <c r="F56" s="103">
        <f t="shared" si="22"/>
        <v>114.7949263957041</v>
      </c>
      <c r="G56" s="56">
        <v>115</v>
      </c>
      <c r="H56" s="103">
        <f t="shared" si="23"/>
        <v>76.15894039735099</v>
      </c>
      <c r="I56" s="56">
        <v>431</v>
      </c>
      <c r="J56" s="103">
        <f t="shared" si="24"/>
        <v>100</v>
      </c>
      <c r="K56" s="56">
        <v>6831</v>
      </c>
      <c r="L56" s="103">
        <f t="shared" si="25"/>
        <v>118.53201457574181</v>
      </c>
      <c r="M56" s="56">
        <v>284</v>
      </c>
      <c r="N56" s="103">
        <f t="shared" si="26"/>
        <v>41.15942028985507</v>
      </c>
      <c r="O56" s="102">
        <v>1472</v>
      </c>
      <c r="P56" s="103">
        <f t="shared" si="27"/>
        <v>108.95632864544783</v>
      </c>
      <c r="Q56" s="228"/>
    </row>
    <row r="57" spans="1:17" ht="14.25">
      <c r="A57" s="1"/>
      <c r="B57" s="425" t="s">
        <v>12</v>
      </c>
      <c r="C57" s="445">
        <f>SUM(C54:C56)</f>
        <v>56672</v>
      </c>
      <c r="D57" s="446">
        <f t="shared" si="21"/>
        <v>114.08325952170063</v>
      </c>
      <c r="E57" s="447">
        <f>SUM(E54:E56)</f>
        <v>34829</v>
      </c>
      <c r="F57" s="448">
        <f t="shared" si="22"/>
        <v>113.0995291443416</v>
      </c>
      <c r="G57" s="449">
        <f>SUM(G54:G56)</f>
        <v>404</v>
      </c>
      <c r="H57" s="449">
        <f t="shared" si="23"/>
        <v>108.31099195710456</v>
      </c>
      <c r="I57" s="449">
        <f>SUM(I54:I56)</f>
        <v>1201</v>
      </c>
      <c r="J57" s="449">
        <f t="shared" si="24"/>
        <v>116.03864734299516</v>
      </c>
      <c r="K57" s="449">
        <f>SUM(K54:K56)</f>
        <v>18733</v>
      </c>
      <c r="L57" s="449">
        <f t="shared" si="25"/>
        <v>119.56979638731092</v>
      </c>
      <c r="M57" s="449">
        <f>SUM(M54:M56)</f>
        <v>1505</v>
      </c>
      <c r="N57" s="446">
        <f t="shared" si="26"/>
        <v>83.33333333333334</v>
      </c>
      <c r="O57" s="450">
        <f>SUM(O54:O56)</f>
        <v>4373</v>
      </c>
      <c r="P57" s="448">
        <f t="shared" si="27"/>
        <v>110.51301491028558</v>
      </c>
      <c r="Q57" s="228"/>
    </row>
    <row r="58" spans="1:17" ht="14.25">
      <c r="A58" s="1"/>
      <c r="B58" s="436" t="s">
        <v>120</v>
      </c>
      <c r="C58" s="451">
        <f>C53+C57</f>
        <v>113106</v>
      </c>
      <c r="D58" s="452">
        <f t="shared" si="21"/>
        <v>117.80402449693787</v>
      </c>
      <c r="E58" s="453">
        <f>E53+E57</f>
        <v>69006</v>
      </c>
      <c r="F58" s="452">
        <f t="shared" si="22"/>
        <v>113.04675469348973</v>
      </c>
      <c r="G58" s="451">
        <f>G53+G57</f>
        <v>842</v>
      </c>
      <c r="H58" s="452">
        <f t="shared" si="23"/>
        <v>112.71753681392237</v>
      </c>
      <c r="I58" s="451">
        <f>I53+I57</f>
        <v>2464</v>
      </c>
      <c r="J58" s="452">
        <f t="shared" si="24"/>
        <v>138.34924199887703</v>
      </c>
      <c r="K58" s="451">
        <f>K53+K57</f>
        <v>37807</v>
      </c>
      <c r="L58" s="452">
        <f t="shared" si="25"/>
        <v>132.15534116331096</v>
      </c>
      <c r="M58" s="451">
        <f>M53+M57</f>
        <v>2987</v>
      </c>
      <c r="N58" s="452">
        <f t="shared" si="26"/>
        <v>77.90818988002086</v>
      </c>
      <c r="O58" s="454">
        <f>O53+O57</f>
        <v>8690</v>
      </c>
      <c r="P58" s="452">
        <f t="shared" si="27"/>
        <v>120.59394948653899</v>
      </c>
      <c r="Q58" s="188"/>
    </row>
    <row r="59" spans="1:17" ht="14.25">
      <c r="A59" s="1"/>
      <c r="B59" s="72" t="s">
        <v>37</v>
      </c>
      <c r="C59" s="56">
        <f>E59+G59+I59+K59+M59</f>
        <v>18685</v>
      </c>
      <c r="D59" s="99">
        <f aca="true" t="shared" si="28" ref="D59:D65">C59/C41*100</f>
        <v>95.96815613764767</v>
      </c>
      <c r="E59" s="102">
        <v>11467</v>
      </c>
      <c r="F59" s="103">
        <f t="shared" si="22"/>
        <v>97.45877953425122</v>
      </c>
      <c r="G59" s="56">
        <v>176</v>
      </c>
      <c r="H59" s="103">
        <f t="shared" si="23"/>
        <v>114.28571428571428</v>
      </c>
      <c r="I59" s="56">
        <v>378</v>
      </c>
      <c r="J59" s="103">
        <f t="shared" si="24"/>
        <v>89.15094339622641</v>
      </c>
      <c r="K59" s="56">
        <v>6104</v>
      </c>
      <c r="L59" s="103">
        <v>94</v>
      </c>
      <c r="M59" s="56">
        <v>560</v>
      </c>
      <c r="N59" s="103">
        <f t="shared" si="26"/>
        <v>88.60759493670885</v>
      </c>
      <c r="O59" s="102">
        <v>1580</v>
      </c>
      <c r="P59" s="103">
        <f t="shared" si="27"/>
        <v>107.26408689748811</v>
      </c>
      <c r="Q59" s="228"/>
    </row>
    <row r="60" spans="1:17" ht="14.25">
      <c r="A60" s="1"/>
      <c r="B60" s="72" t="s">
        <v>38</v>
      </c>
      <c r="C60" s="56">
        <f>E60+G60+I60+K60+M60</f>
        <v>16872</v>
      </c>
      <c r="D60" s="99">
        <f t="shared" si="28"/>
        <v>116.8097479922459</v>
      </c>
      <c r="E60" s="102">
        <v>10215</v>
      </c>
      <c r="F60" s="103">
        <f t="shared" si="22"/>
        <v>118.36616454229431</v>
      </c>
      <c r="G60" s="56">
        <v>126</v>
      </c>
      <c r="H60" s="103">
        <f t="shared" si="23"/>
        <v>117.75700934579439</v>
      </c>
      <c r="I60" s="56">
        <v>324</v>
      </c>
      <c r="J60" s="103">
        <f t="shared" si="24"/>
        <v>127.05882352941175</v>
      </c>
      <c r="K60" s="56">
        <v>5584</v>
      </c>
      <c r="L60" s="103">
        <f aca="true" t="shared" si="29" ref="L60:L76">K60/K42*100</f>
        <v>114.68474019305812</v>
      </c>
      <c r="M60" s="56">
        <v>623</v>
      </c>
      <c r="N60" s="103">
        <f t="shared" si="26"/>
        <v>106.86106346483706</v>
      </c>
      <c r="O60" s="102">
        <v>1253</v>
      </c>
      <c r="P60" s="103">
        <f t="shared" si="27"/>
        <v>109.62379702537184</v>
      </c>
      <c r="Q60" s="228"/>
    </row>
    <row r="61" spans="1:17" ht="14.25">
      <c r="A61" s="1"/>
      <c r="B61" s="72" t="s">
        <v>132</v>
      </c>
      <c r="C61" s="56">
        <f>E61+G61+I61+K61+M61</f>
        <v>19796</v>
      </c>
      <c r="D61" s="99">
        <f t="shared" si="28"/>
        <v>110.6230790723666</v>
      </c>
      <c r="E61" s="102">
        <v>12212</v>
      </c>
      <c r="F61" s="103">
        <f t="shared" si="22"/>
        <v>115.85238592163931</v>
      </c>
      <c r="G61" s="56">
        <v>139</v>
      </c>
      <c r="H61" s="103">
        <f t="shared" si="23"/>
        <v>127.5229357798165</v>
      </c>
      <c r="I61" s="56">
        <v>442</v>
      </c>
      <c r="J61" s="103">
        <f t="shared" si="24"/>
        <v>113.33333333333333</v>
      </c>
      <c r="K61" s="56">
        <v>6362</v>
      </c>
      <c r="L61" s="103">
        <f t="shared" si="29"/>
        <v>105.29625951671633</v>
      </c>
      <c r="M61" s="56">
        <v>641</v>
      </c>
      <c r="N61" s="103">
        <f t="shared" si="26"/>
        <v>78.84378843788437</v>
      </c>
      <c r="O61" s="102">
        <v>1475</v>
      </c>
      <c r="P61" s="103">
        <f t="shared" si="27"/>
        <v>99.25975773889637</v>
      </c>
      <c r="Q61" s="228"/>
    </row>
    <row r="62" spans="1:17" ht="14.25">
      <c r="A62" s="1"/>
      <c r="B62" s="425" t="s">
        <v>14</v>
      </c>
      <c r="C62" s="445">
        <f>SUM(C59:C61)</f>
        <v>55353</v>
      </c>
      <c r="D62" s="446">
        <f t="shared" si="28"/>
        <v>106.840510336042</v>
      </c>
      <c r="E62" s="447">
        <f>SUM(E59:E61)</f>
        <v>33894</v>
      </c>
      <c r="F62" s="448">
        <f t="shared" si="22"/>
        <v>109.55813427287713</v>
      </c>
      <c r="G62" s="449">
        <f>SUM(G59:G61)</f>
        <v>441</v>
      </c>
      <c r="H62" s="449">
        <f t="shared" si="23"/>
        <v>119.1891891891892</v>
      </c>
      <c r="I62" s="449">
        <f>SUM(I59:I61)</f>
        <v>1144</v>
      </c>
      <c r="J62" s="449">
        <f t="shared" si="24"/>
        <v>107.01590271281572</v>
      </c>
      <c r="K62" s="449">
        <f>SUM(K59:K61)</f>
        <v>18050</v>
      </c>
      <c r="L62" s="449">
        <f t="shared" si="29"/>
        <v>103.70583165756966</v>
      </c>
      <c r="M62" s="449">
        <f>SUM(M59:M61)</f>
        <v>1824</v>
      </c>
      <c r="N62" s="446">
        <f t="shared" si="26"/>
        <v>89.94082840236686</v>
      </c>
      <c r="O62" s="450">
        <f>SUM(O59:O61)</f>
        <v>4308</v>
      </c>
      <c r="P62" s="448">
        <f t="shared" si="27"/>
        <v>105.02194051682106</v>
      </c>
      <c r="Q62" s="228"/>
    </row>
    <row r="63" spans="1:17" ht="14.25">
      <c r="A63" s="1"/>
      <c r="B63" s="72" t="s">
        <v>20</v>
      </c>
      <c r="C63" s="56">
        <f>E63+G63+I63+K63+M63</f>
        <v>19987</v>
      </c>
      <c r="D63" s="99">
        <f t="shared" si="28"/>
        <v>102.91967044284243</v>
      </c>
      <c r="E63" s="102">
        <v>12395</v>
      </c>
      <c r="F63" s="103">
        <f t="shared" si="22"/>
        <v>109.90423834013123</v>
      </c>
      <c r="G63" s="56">
        <v>141</v>
      </c>
      <c r="H63" s="103">
        <f t="shared" si="23"/>
        <v>90.96774193548387</v>
      </c>
      <c r="I63" s="56">
        <v>463</v>
      </c>
      <c r="J63" s="103">
        <f t="shared" si="24"/>
        <v>118.11224489795917</v>
      </c>
      <c r="K63" s="56">
        <v>6505</v>
      </c>
      <c r="L63" s="103">
        <f t="shared" si="29"/>
        <v>91.74894217207334</v>
      </c>
      <c r="M63" s="56">
        <v>483</v>
      </c>
      <c r="N63" s="103">
        <f t="shared" si="26"/>
        <v>95.64356435643563</v>
      </c>
      <c r="O63" s="102">
        <v>1530</v>
      </c>
      <c r="P63" s="103">
        <f t="shared" si="27"/>
        <v>100.26212319790302</v>
      </c>
      <c r="Q63" s="228"/>
    </row>
    <row r="64" spans="1:17" ht="14.25">
      <c r="A64" s="1"/>
      <c r="B64" s="72" t="s">
        <v>21</v>
      </c>
      <c r="C64" s="56">
        <f>E64+G64+I64+K64+M64</f>
        <v>20774</v>
      </c>
      <c r="D64" s="99">
        <f t="shared" si="28"/>
        <v>117.5531914893617</v>
      </c>
      <c r="E64" s="102">
        <v>13013</v>
      </c>
      <c r="F64" s="103">
        <f t="shared" si="22"/>
        <v>125.16110416466289</v>
      </c>
      <c r="G64" s="56">
        <v>178</v>
      </c>
      <c r="H64" s="103">
        <f t="shared" si="23"/>
        <v>103.48837209302326</v>
      </c>
      <c r="I64" s="56">
        <v>417</v>
      </c>
      <c r="J64" s="103">
        <f t="shared" si="24"/>
        <v>99.04988123515439</v>
      </c>
      <c r="K64" s="56">
        <v>6631</v>
      </c>
      <c r="L64" s="103">
        <f t="shared" si="29"/>
        <v>106.23197693047099</v>
      </c>
      <c r="M64" s="56">
        <v>535</v>
      </c>
      <c r="N64" s="103">
        <f t="shared" si="26"/>
        <v>121.59090909090908</v>
      </c>
      <c r="O64" s="102">
        <v>1673</v>
      </c>
      <c r="P64" s="103">
        <f t="shared" si="27"/>
        <v>113.65489130434783</v>
      </c>
      <c r="Q64" s="228"/>
    </row>
    <row r="65" spans="1:17" ht="14.25">
      <c r="A65" s="1"/>
      <c r="B65" s="72" t="s">
        <v>22</v>
      </c>
      <c r="C65" s="56">
        <f>E65+G65+I65+K65+M65</f>
        <v>19301</v>
      </c>
      <c r="D65" s="99">
        <f t="shared" si="28"/>
        <v>111.10407552383145</v>
      </c>
      <c r="E65" s="102">
        <v>12081</v>
      </c>
      <c r="F65" s="103">
        <f t="shared" si="22"/>
        <v>118.38314551690348</v>
      </c>
      <c r="G65" s="56">
        <v>155</v>
      </c>
      <c r="H65" s="103">
        <f t="shared" si="23"/>
        <v>111.51079136690647</v>
      </c>
      <c r="I65" s="56">
        <v>397</v>
      </c>
      <c r="J65" s="103">
        <f t="shared" si="24"/>
        <v>105.86666666666666</v>
      </c>
      <c r="K65" s="56">
        <v>6137</v>
      </c>
      <c r="L65" s="103">
        <f t="shared" si="29"/>
        <v>100.50769734687192</v>
      </c>
      <c r="M65" s="56">
        <v>531</v>
      </c>
      <c r="N65" s="103">
        <f t="shared" si="26"/>
        <v>97.07495429616088</v>
      </c>
      <c r="O65" s="102">
        <v>1386</v>
      </c>
      <c r="P65" s="103">
        <f t="shared" si="27"/>
        <v>101.6874541452678</v>
      </c>
      <c r="Q65" s="228"/>
    </row>
    <row r="66" spans="1:17" ht="14.25">
      <c r="A66" s="1"/>
      <c r="B66" s="425" t="s">
        <v>16</v>
      </c>
      <c r="C66" s="459">
        <f>SUM(C63:C65)</f>
        <v>60062</v>
      </c>
      <c r="D66" s="446">
        <f aca="true" t="shared" si="30" ref="D66:D83">C66/C48*100</f>
        <v>110.27834900117509</v>
      </c>
      <c r="E66" s="484">
        <f>SUM(E63:E65)</f>
        <v>37489</v>
      </c>
      <c r="F66" s="448">
        <f aca="true" t="shared" si="31" ref="F66:F83">E66/E48*100</f>
        <v>117.59410288582184</v>
      </c>
      <c r="G66" s="459">
        <f>SUM(G63:G65)</f>
        <v>474</v>
      </c>
      <c r="H66" s="448">
        <f aca="true" t="shared" si="32" ref="H66:H83">G66/G48*100</f>
        <v>101.71673819742489</v>
      </c>
      <c r="I66" s="459">
        <f>SUM(I63:I65)</f>
        <v>1277</v>
      </c>
      <c r="J66" s="448">
        <f aca="true" t="shared" si="33" ref="J66:J83">I66/I48*100</f>
        <v>107.49158249158248</v>
      </c>
      <c r="K66" s="459">
        <f>SUM(K63:K65)</f>
        <v>19273</v>
      </c>
      <c r="L66" s="448">
        <f t="shared" si="29"/>
        <v>99.1511472373701</v>
      </c>
      <c r="M66" s="459">
        <f>SUM(M63:M65)</f>
        <v>1549</v>
      </c>
      <c r="N66" s="448">
        <f aca="true" t="shared" si="34" ref="N66:N83">M66/M48*100</f>
        <v>103.82037533512064</v>
      </c>
      <c r="O66" s="484">
        <f>SUM(O63:O65)</f>
        <v>4589</v>
      </c>
      <c r="P66" s="448">
        <f aca="true" t="shared" si="35" ref="P66:P83">O66/O48*100</f>
        <v>105.22815867920201</v>
      </c>
      <c r="Q66" s="228"/>
    </row>
    <row r="67" spans="1:17" ht="15" thickBot="1">
      <c r="A67" s="1"/>
      <c r="B67" s="476" t="s">
        <v>123</v>
      </c>
      <c r="C67" s="485">
        <f>C62+C66</f>
        <v>115415</v>
      </c>
      <c r="D67" s="486">
        <f t="shared" si="30"/>
        <v>108.60237313334524</v>
      </c>
      <c r="E67" s="487">
        <f>E62+E66</f>
        <v>71383</v>
      </c>
      <c r="F67" s="486">
        <f t="shared" si="31"/>
        <v>113.63643599662512</v>
      </c>
      <c r="G67" s="485">
        <f>G62+G66</f>
        <v>915</v>
      </c>
      <c r="H67" s="486">
        <f t="shared" si="32"/>
        <v>109.44976076555024</v>
      </c>
      <c r="I67" s="485">
        <f>I62+I66</f>
        <v>2421</v>
      </c>
      <c r="J67" s="486">
        <f t="shared" si="33"/>
        <v>107.26628267611875</v>
      </c>
      <c r="K67" s="485">
        <f>K62+K66</f>
        <v>37323</v>
      </c>
      <c r="L67" s="486">
        <f t="shared" si="29"/>
        <v>101.30282550280923</v>
      </c>
      <c r="M67" s="485">
        <f>M62+M66</f>
        <v>3373</v>
      </c>
      <c r="N67" s="486">
        <f t="shared" si="34"/>
        <v>95.82386363636364</v>
      </c>
      <c r="O67" s="487">
        <f>O62+O66</f>
        <v>8897</v>
      </c>
      <c r="P67" s="488">
        <f t="shared" si="35"/>
        <v>105.12820512820514</v>
      </c>
      <c r="Q67" s="228"/>
    </row>
    <row r="68" spans="1:17" ht="17.25" customHeight="1">
      <c r="A68" s="1"/>
      <c r="B68" s="503" t="s">
        <v>126</v>
      </c>
      <c r="C68" s="510">
        <f>E68+G68+I68+K68+M68</f>
        <v>19849</v>
      </c>
      <c r="D68" s="511">
        <f t="shared" si="30"/>
        <v>107.12974956822107</v>
      </c>
      <c r="E68" s="100">
        <v>12279</v>
      </c>
      <c r="F68" s="321">
        <f t="shared" si="31"/>
        <v>107.15594729033948</v>
      </c>
      <c r="G68" s="510">
        <v>187</v>
      </c>
      <c r="H68" s="321">
        <f t="shared" si="32"/>
        <v>142.74809160305344</v>
      </c>
      <c r="I68" s="510">
        <v>471</v>
      </c>
      <c r="J68" s="321">
        <f t="shared" si="33"/>
        <v>113.76811594202898</v>
      </c>
      <c r="K68" s="510">
        <v>6493</v>
      </c>
      <c r="L68" s="321">
        <f t="shared" si="29"/>
        <v>107.02159222020768</v>
      </c>
      <c r="M68" s="510">
        <v>419</v>
      </c>
      <c r="N68" s="321">
        <f t="shared" si="34"/>
        <v>91.68490153172867</v>
      </c>
      <c r="O68" s="100">
        <v>1402</v>
      </c>
      <c r="P68" s="321">
        <f t="shared" si="35"/>
        <v>105.41353383458647</v>
      </c>
      <c r="Q68" s="228"/>
    </row>
    <row r="69" spans="1:17" ht="17.25" customHeight="1">
      <c r="A69" s="1"/>
      <c r="B69" s="72" t="s">
        <v>24</v>
      </c>
      <c r="C69" s="56">
        <f>E69+G69+I69+K69+M69</f>
        <v>20000</v>
      </c>
      <c r="D69" s="99">
        <f t="shared" si="30"/>
        <v>104.09076714895389</v>
      </c>
      <c r="E69" s="102">
        <v>12660</v>
      </c>
      <c r="F69" s="103">
        <f t="shared" si="31"/>
        <v>108.32548986052879</v>
      </c>
      <c r="G69" s="56">
        <v>140</v>
      </c>
      <c r="H69" s="103">
        <f t="shared" si="32"/>
        <v>93.95973154362416</v>
      </c>
      <c r="I69" s="56">
        <v>396</v>
      </c>
      <c r="J69" s="103">
        <f t="shared" si="33"/>
        <v>88.78923766816143</v>
      </c>
      <c r="K69" s="56">
        <v>6184</v>
      </c>
      <c r="L69" s="103">
        <f t="shared" si="29"/>
        <v>95.56482769278318</v>
      </c>
      <c r="M69" s="56">
        <v>620</v>
      </c>
      <c r="N69" s="103">
        <f t="shared" si="34"/>
        <v>134.49023861171366</v>
      </c>
      <c r="O69" s="102">
        <v>1373</v>
      </c>
      <c r="P69" s="103">
        <f t="shared" si="35"/>
        <v>102.7694610778443</v>
      </c>
      <c r="Q69" s="228"/>
    </row>
    <row r="70" spans="1:17" ht="17.25" customHeight="1">
      <c r="A70" s="1"/>
      <c r="B70" s="72" t="s">
        <v>25</v>
      </c>
      <c r="C70" s="56">
        <f>E70+G70+I70+K70+M70</f>
        <v>17661</v>
      </c>
      <c r="D70" s="99">
        <f t="shared" si="30"/>
        <v>94.4842713460304</v>
      </c>
      <c r="E70" s="102">
        <v>10935</v>
      </c>
      <c r="F70" s="103">
        <f t="shared" si="31"/>
        <v>99.12972531955398</v>
      </c>
      <c r="G70" s="56">
        <v>135</v>
      </c>
      <c r="H70" s="56">
        <f t="shared" si="32"/>
        <v>85.44303797468355</v>
      </c>
      <c r="I70" s="56">
        <v>353</v>
      </c>
      <c r="J70" s="56">
        <f t="shared" si="33"/>
        <v>87.59305210918114</v>
      </c>
      <c r="K70" s="56">
        <v>5579</v>
      </c>
      <c r="L70" s="56">
        <f t="shared" si="29"/>
        <v>85.35801713586292</v>
      </c>
      <c r="M70" s="56">
        <v>659</v>
      </c>
      <c r="N70" s="99">
        <f t="shared" si="34"/>
        <v>116.84397163120568</v>
      </c>
      <c r="O70" s="102">
        <v>1446</v>
      </c>
      <c r="P70" s="103">
        <f t="shared" si="35"/>
        <v>87.58328285887342</v>
      </c>
      <c r="Q70" s="228"/>
    </row>
    <row r="71" spans="1:17" ht="17.25" customHeight="1">
      <c r="A71" s="1"/>
      <c r="B71" s="516" t="s">
        <v>17</v>
      </c>
      <c r="C71" s="528">
        <f>SUM(C68:C70)</f>
        <v>57510</v>
      </c>
      <c r="D71" s="529">
        <f t="shared" si="30"/>
        <v>101.90665201828686</v>
      </c>
      <c r="E71" s="530">
        <f>SUM(E68:E70)</f>
        <v>35874</v>
      </c>
      <c r="F71" s="531">
        <f t="shared" si="31"/>
        <v>104.96532755946981</v>
      </c>
      <c r="G71" s="532">
        <f>SUM(G68:G70)</f>
        <v>462</v>
      </c>
      <c r="H71" s="532">
        <f t="shared" si="32"/>
        <v>105.47945205479452</v>
      </c>
      <c r="I71" s="532">
        <f>SUM(I68:I70)</f>
        <v>1220</v>
      </c>
      <c r="J71" s="532">
        <f t="shared" si="33"/>
        <v>96.59540775930324</v>
      </c>
      <c r="K71" s="532">
        <f>SUM(K68:K70)</f>
        <v>18256</v>
      </c>
      <c r="L71" s="532">
        <f t="shared" si="29"/>
        <v>95.71143965607634</v>
      </c>
      <c r="M71" s="532">
        <f>SUM(M68:M70)</f>
        <v>1698</v>
      </c>
      <c r="N71" s="529">
        <f t="shared" si="34"/>
        <v>114.5748987854251</v>
      </c>
      <c r="O71" s="533">
        <f>SUM(O68:O70)</f>
        <v>4221</v>
      </c>
      <c r="P71" s="531">
        <f t="shared" si="35"/>
        <v>97.77623349548298</v>
      </c>
      <c r="Q71" s="228"/>
    </row>
    <row r="72" spans="1:17" ht="17.25" customHeight="1">
      <c r="A72" s="1"/>
      <c r="B72" s="422" t="s">
        <v>26</v>
      </c>
      <c r="C72" s="440">
        <f>E72+G72+I72+K72+M72</f>
        <v>16554</v>
      </c>
      <c r="D72" s="441">
        <f t="shared" si="30"/>
        <v>86.10215333402684</v>
      </c>
      <c r="E72" s="102">
        <v>10526</v>
      </c>
      <c r="F72" s="103">
        <f t="shared" si="31"/>
        <v>90.04277159965783</v>
      </c>
      <c r="G72" s="56">
        <v>182</v>
      </c>
      <c r="H72" s="423">
        <f t="shared" si="32"/>
        <v>104</v>
      </c>
      <c r="I72" s="423">
        <v>353</v>
      </c>
      <c r="J72" s="423">
        <f t="shared" si="33"/>
        <v>89.14141414141415</v>
      </c>
      <c r="K72" s="423">
        <v>4868</v>
      </c>
      <c r="L72" s="423">
        <f t="shared" si="29"/>
        <v>77.40499284464939</v>
      </c>
      <c r="M72" s="423">
        <v>625</v>
      </c>
      <c r="N72" s="442">
        <f t="shared" si="34"/>
        <v>92.45562130177515</v>
      </c>
      <c r="O72" s="443">
        <v>1398</v>
      </c>
      <c r="P72" s="444">
        <f t="shared" si="35"/>
        <v>86.61710037174721</v>
      </c>
      <c r="Q72" s="228"/>
    </row>
    <row r="73" spans="1:17" ht="17.25" customHeight="1">
      <c r="A73" s="1"/>
      <c r="B73" s="72" t="s">
        <v>35</v>
      </c>
      <c r="C73" s="56">
        <f>E73+G73+I73+K73+M73</f>
        <v>16387</v>
      </c>
      <c r="D73" s="99">
        <f t="shared" si="30"/>
        <v>94.25399746922811</v>
      </c>
      <c r="E73" s="102">
        <v>10649</v>
      </c>
      <c r="F73" s="103">
        <f t="shared" si="31"/>
        <v>99.15270018621975</v>
      </c>
      <c r="G73" s="56">
        <v>97</v>
      </c>
      <c r="H73" s="103">
        <f t="shared" si="32"/>
        <v>85.08771929824562</v>
      </c>
      <c r="I73" s="56">
        <v>301</v>
      </c>
      <c r="J73" s="103">
        <f t="shared" si="33"/>
        <v>80.4812834224599</v>
      </c>
      <c r="K73" s="56">
        <v>4827</v>
      </c>
      <c r="L73" s="103">
        <f t="shared" si="29"/>
        <v>85.99679315873864</v>
      </c>
      <c r="M73" s="56">
        <v>513</v>
      </c>
      <c r="N73" s="103">
        <f t="shared" si="34"/>
        <v>94.12844036697248</v>
      </c>
      <c r="O73" s="102">
        <v>1482</v>
      </c>
      <c r="P73" s="103">
        <f t="shared" si="35"/>
        <v>115.15151515151516</v>
      </c>
      <c r="Q73" s="228"/>
    </row>
    <row r="74" spans="1:17" ht="17.25" customHeight="1">
      <c r="A74" s="1"/>
      <c r="B74" s="72" t="s">
        <v>130</v>
      </c>
      <c r="C74" s="56">
        <f>E74+G74+I74+K74+M74</f>
        <v>16579</v>
      </c>
      <c r="D74" s="99">
        <f t="shared" si="30"/>
        <v>82.6470588235294</v>
      </c>
      <c r="E74" s="102">
        <v>10356</v>
      </c>
      <c r="F74" s="103">
        <f t="shared" si="31"/>
        <v>83.52286474715703</v>
      </c>
      <c r="G74" s="56">
        <v>105</v>
      </c>
      <c r="H74" s="103">
        <f t="shared" si="32"/>
        <v>91.30434782608695</v>
      </c>
      <c r="I74" s="56">
        <v>347</v>
      </c>
      <c r="J74" s="103">
        <f t="shared" si="33"/>
        <v>80.51044083526682</v>
      </c>
      <c r="K74" s="56">
        <v>5271</v>
      </c>
      <c r="L74" s="103">
        <f t="shared" si="29"/>
        <v>77.16293368467282</v>
      </c>
      <c r="M74" s="56">
        <v>500</v>
      </c>
      <c r="N74" s="103">
        <f t="shared" si="34"/>
        <v>176.05633802816902</v>
      </c>
      <c r="O74" s="102">
        <v>1479</v>
      </c>
      <c r="P74" s="103">
        <f t="shared" si="35"/>
        <v>100.47554347826086</v>
      </c>
      <c r="Q74" s="228"/>
    </row>
    <row r="75" spans="1:17" ht="17.25" customHeight="1">
      <c r="A75" s="1"/>
      <c r="B75" s="516" t="s">
        <v>12</v>
      </c>
      <c r="C75" s="528">
        <f>SUM(C72:C74)</f>
        <v>49520</v>
      </c>
      <c r="D75" s="529">
        <f t="shared" si="30"/>
        <v>87.38001129305476</v>
      </c>
      <c r="E75" s="530">
        <f>SUM(E72:E74)</f>
        <v>31531</v>
      </c>
      <c r="F75" s="531">
        <f t="shared" si="31"/>
        <v>90.5308794395475</v>
      </c>
      <c r="G75" s="532">
        <f>SUM(G72:G74)</f>
        <v>384</v>
      </c>
      <c r="H75" s="532">
        <f t="shared" si="32"/>
        <v>95.04950495049505</v>
      </c>
      <c r="I75" s="532">
        <f>SUM(I72:I74)</f>
        <v>1001</v>
      </c>
      <c r="J75" s="532">
        <f t="shared" si="33"/>
        <v>83.34721065778517</v>
      </c>
      <c r="K75" s="532">
        <f>SUM(K72:K74)</f>
        <v>14966</v>
      </c>
      <c r="L75" s="532">
        <f t="shared" si="29"/>
        <v>79.89110126514707</v>
      </c>
      <c r="M75" s="532">
        <f>SUM(M72:M74)</f>
        <v>1638</v>
      </c>
      <c r="N75" s="529">
        <f t="shared" si="34"/>
        <v>108.83720930232559</v>
      </c>
      <c r="O75" s="533">
        <f>SUM(O72:O74)</f>
        <v>4359</v>
      </c>
      <c r="P75" s="531">
        <f>O75/O57*100</f>
        <v>99.67985364738166</v>
      </c>
      <c r="Q75" s="228"/>
    </row>
    <row r="76" spans="1:17" ht="17.25" customHeight="1">
      <c r="A76" s="1"/>
      <c r="B76" s="534" t="s">
        <v>131</v>
      </c>
      <c r="C76" s="535">
        <f>C71+C75</f>
        <v>107030</v>
      </c>
      <c r="D76" s="514">
        <f t="shared" si="30"/>
        <v>94.62804802574576</v>
      </c>
      <c r="E76" s="536">
        <f>E71+E75</f>
        <v>67405</v>
      </c>
      <c r="F76" s="514">
        <f t="shared" si="31"/>
        <v>97.67991189171956</v>
      </c>
      <c r="G76" s="535">
        <f>G71+G75</f>
        <v>846</v>
      </c>
      <c r="H76" s="514">
        <f t="shared" si="32"/>
        <v>100.4750593824228</v>
      </c>
      <c r="I76" s="535">
        <f>I71+I75</f>
        <v>2221</v>
      </c>
      <c r="J76" s="514">
        <f t="shared" si="33"/>
        <v>90.13798701298701</v>
      </c>
      <c r="K76" s="535">
        <f>K71+K75</f>
        <v>33222</v>
      </c>
      <c r="L76" s="514">
        <f t="shared" si="29"/>
        <v>87.87261618218848</v>
      </c>
      <c r="M76" s="535">
        <f>M71+M75</f>
        <v>3336</v>
      </c>
      <c r="N76" s="514">
        <f t="shared" si="34"/>
        <v>111.68396384332107</v>
      </c>
      <c r="O76" s="515">
        <f>O71+O75</f>
        <v>8580</v>
      </c>
      <c r="P76" s="514">
        <f t="shared" si="35"/>
        <v>98.73417721518987</v>
      </c>
      <c r="Q76" s="188"/>
    </row>
    <row r="77" spans="1:17" ht="17.25" customHeight="1">
      <c r="A77" s="1"/>
      <c r="B77" s="72" t="s">
        <v>37</v>
      </c>
      <c r="C77" s="56">
        <f>E77+G77+I77+K77+M77</f>
        <v>15051</v>
      </c>
      <c r="D77" s="99">
        <f t="shared" si="30"/>
        <v>80.55124431362056</v>
      </c>
      <c r="E77" s="102">
        <v>9059</v>
      </c>
      <c r="F77" s="103">
        <f t="shared" si="31"/>
        <v>79.00061044737072</v>
      </c>
      <c r="G77" s="56">
        <v>116</v>
      </c>
      <c r="H77" s="103">
        <f t="shared" si="32"/>
        <v>65.9090909090909</v>
      </c>
      <c r="I77" s="56">
        <v>304</v>
      </c>
      <c r="J77" s="103">
        <f t="shared" si="33"/>
        <v>80.42328042328042</v>
      </c>
      <c r="K77" s="56">
        <v>5101</v>
      </c>
      <c r="L77" s="103">
        <v>94</v>
      </c>
      <c r="M77" s="56">
        <v>471</v>
      </c>
      <c r="N77" s="103">
        <f t="shared" si="34"/>
        <v>84.10714285714286</v>
      </c>
      <c r="O77" s="102">
        <v>1357</v>
      </c>
      <c r="P77" s="103">
        <f t="shared" si="35"/>
        <v>85.8860759493671</v>
      </c>
      <c r="Q77" s="228"/>
    </row>
    <row r="78" spans="1:17" ht="17.25" customHeight="1">
      <c r="A78" s="1"/>
      <c r="B78" s="72" t="s">
        <v>38</v>
      </c>
      <c r="C78" s="56">
        <f>E78+G78+I78+K78+M78</f>
        <v>14506</v>
      </c>
      <c r="D78" s="99">
        <f t="shared" si="30"/>
        <v>85.97676623992413</v>
      </c>
      <c r="E78" s="102">
        <v>8783</v>
      </c>
      <c r="F78" s="103">
        <f t="shared" si="31"/>
        <v>85.98139990210476</v>
      </c>
      <c r="G78" s="56">
        <v>85</v>
      </c>
      <c r="H78" s="103">
        <f t="shared" si="32"/>
        <v>67.46031746031747</v>
      </c>
      <c r="I78" s="56">
        <v>298</v>
      </c>
      <c r="J78" s="103">
        <f t="shared" si="33"/>
        <v>91.9753086419753</v>
      </c>
      <c r="K78" s="56">
        <v>4960</v>
      </c>
      <c r="L78" s="103">
        <f aca="true" t="shared" si="36" ref="L78:L94">K78/K60*100</f>
        <v>88.82521489971347</v>
      </c>
      <c r="M78" s="56">
        <v>380</v>
      </c>
      <c r="N78" s="103">
        <f t="shared" si="34"/>
        <v>60.99518459069021</v>
      </c>
      <c r="O78" s="102">
        <v>990</v>
      </c>
      <c r="P78" s="103">
        <f t="shared" si="35"/>
        <v>79.01037509976058</v>
      </c>
      <c r="Q78" s="228"/>
    </row>
    <row r="79" spans="1:17" ht="17.25" customHeight="1">
      <c r="A79" s="1"/>
      <c r="B79" s="72" t="s">
        <v>39</v>
      </c>
      <c r="C79" s="56">
        <f>E79+G79+I79+K79+M79</f>
        <v>17612</v>
      </c>
      <c r="D79" s="99">
        <f t="shared" si="30"/>
        <v>88.96746817538896</v>
      </c>
      <c r="E79" s="102">
        <v>10528</v>
      </c>
      <c r="F79" s="103">
        <f t="shared" si="31"/>
        <v>86.2102849656076</v>
      </c>
      <c r="G79" s="56">
        <v>119</v>
      </c>
      <c r="H79" s="103">
        <f t="shared" si="32"/>
        <v>85.61151079136691</v>
      </c>
      <c r="I79" s="56">
        <v>388</v>
      </c>
      <c r="J79" s="103">
        <f t="shared" si="33"/>
        <v>87.78280542986425</v>
      </c>
      <c r="K79" s="56">
        <v>6100</v>
      </c>
      <c r="L79" s="103">
        <f t="shared" si="36"/>
        <v>95.88179817667401</v>
      </c>
      <c r="M79" s="56">
        <v>477</v>
      </c>
      <c r="N79" s="103">
        <f t="shared" si="34"/>
        <v>74.41497659906396</v>
      </c>
      <c r="O79" s="102">
        <v>1387</v>
      </c>
      <c r="P79" s="103">
        <f t="shared" si="35"/>
        <v>94.03389830508475</v>
      </c>
      <c r="Q79" s="228"/>
    </row>
    <row r="80" spans="1:17" ht="17.25" customHeight="1">
      <c r="A80" s="1"/>
      <c r="B80" s="516" t="s">
        <v>14</v>
      </c>
      <c r="C80" s="528">
        <f>SUM(C77:C79)</f>
        <v>47169</v>
      </c>
      <c r="D80" s="529">
        <f t="shared" si="30"/>
        <v>85.21489350170722</v>
      </c>
      <c r="E80" s="530">
        <f>SUM(E77:E79)</f>
        <v>28370</v>
      </c>
      <c r="F80" s="531">
        <f t="shared" si="31"/>
        <v>83.70213017053165</v>
      </c>
      <c r="G80" s="532">
        <f>SUM(G77:G79)</f>
        <v>320</v>
      </c>
      <c r="H80" s="532">
        <f t="shared" si="32"/>
        <v>72.56235827664399</v>
      </c>
      <c r="I80" s="532">
        <f>SUM(I77:I79)</f>
        <v>990</v>
      </c>
      <c r="J80" s="532">
        <f t="shared" si="33"/>
        <v>86.53846153846155</v>
      </c>
      <c r="K80" s="532">
        <f>SUM(K77:K79)</f>
        <v>16161</v>
      </c>
      <c r="L80" s="532">
        <f t="shared" si="36"/>
        <v>89.53462603878116</v>
      </c>
      <c r="M80" s="532">
        <f>SUM(M77:M79)</f>
        <v>1328</v>
      </c>
      <c r="N80" s="529">
        <f t="shared" si="34"/>
        <v>72.80701754385966</v>
      </c>
      <c r="O80" s="533">
        <f>SUM(O77:O79)</f>
        <v>3734</v>
      </c>
      <c r="P80" s="531">
        <f t="shared" si="35"/>
        <v>86.67595171773445</v>
      </c>
      <c r="Q80" s="228"/>
    </row>
    <row r="81" spans="1:17" ht="17.25" customHeight="1">
      <c r="A81" s="1"/>
      <c r="B81" s="72" t="s">
        <v>20</v>
      </c>
      <c r="C81" s="56">
        <f>E81+G81+I81+K81+M81</f>
        <v>18068</v>
      </c>
      <c r="D81" s="99">
        <f t="shared" si="30"/>
        <v>90.39875919347577</v>
      </c>
      <c r="E81" s="102">
        <v>11003</v>
      </c>
      <c r="F81" s="103">
        <f t="shared" si="31"/>
        <v>88.76966518757563</v>
      </c>
      <c r="G81" s="56">
        <v>123</v>
      </c>
      <c r="H81" s="103">
        <f t="shared" si="32"/>
        <v>87.2340425531915</v>
      </c>
      <c r="I81" s="56">
        <v>404</v>
      </c>
      <c r="J81" s="103">
        <f t="shared" si="33"/>
        <v>87.25701943844493</v>
      </c>
      <c r="K81" s="56">
        <v>6018</v>
      </c>
      <c r="L81" s="103">
        <f t="shared" si="36"/>
        <v>92.51345119139124</v>
      </c>
      <c r="M81" s="56">
        <v>520</v>
      </c>
      <c r="N81" s="103">
        <f t="shared" si="34"/>
        <v>107.66045548654245</v>
      </c>
      <c r="O81" s="102">
        <v>1361</v>
      </c>
      <c r="P81" s="103">
        <f t="shared" si="35"/>
        <v>88.95424836601306</v>
      </c>
      <c r="Q81" s="228"/>
    </row>
    <row r="82" spans="1:17" ht="17.25" customHeight="1">
      <c r="A82" s="1"/>
      <c r="B82" s="72" t="s">
        <v>21</v>
      </c>
      <c r="C82" s="56">
        <f>E82+G82+I82+K82+M82</f>
        <v>18875</v>
      </c>
      <c r="D82" s="99">
        <f t="shared" si="30"/>
        <v>90.85876576489844</v>
      </c>
      <c r="E82" s="102">
        <v>11693</v>
      </c>
      <c r="F82" s="103">
        <f t="shared" si="31"/>
        <v>89.85629754860524</v>
      </c>
      <c r="G82" s="56">
        <v>125</v>
      </c>
      <c r="H82" s="103">
        <f t="shared" si="32"/>
        <v>70.2247191011236</v>
      </c>
      <c r="I82" s="56">
        <v>355</v>
      </c>
      <c r="J82" s="103">
        <f t="shared" si="33"/>
        <v>85.13189448441247</v>
      </c>
      <c r="K82" s="56">
        <v>6178</v>
      </c>
      <c r="L82" s="103">
        <f t="shared" si="36"/>
        <v>93.16845121399487</v>
      </c>
      <c r="M82" s="56">
        <v>524</v>
      </c>
      <c r="N82" s="103">
        <f t="shared" si="34"/>
        <v>97.94392523364486</v>
      </c>
      <c r="O82" s="102">
        <v>1440</v>
      </c>
      <c r="P82" s="103">
        <f t="shared" si="35"/>
        <v>86.07292289300658</v>
      </c>
      <c r="Q82" s="228"/>
    </row>
    <row r="83" spans="1:17" ht="17.25" customHeight="1">
      <c r="A83" s="1"/>
      <c r="B83" s="72" t="s">
        <v>22</v>
      </c>
      <c r="C83" s="56">
        <f>E83+G83+I83+K83+M83</f>
        <v>16318</v>
      </c>
      <c r="D83" s="99">
        <f t="shared" si="30"/>
        <v>84.54484223615357</v>
      </c>
      <c r="E83" s="102">
        <v>10301</v>
      </c>
      <c r="F83" s="103">
        <f t="shared" si="31"/>
        <v>85.26612035427532</v>
      </c>
      <c r="G83" s="56">
        <v>117</v>
      </c>
      <c r="H83" s="103">
        <f t="shared" si="32"/>
        <v>75.48387096774194</v>
      </c>
      <c r="I83" s="56">
        <v>346</v>
      </c>
      <c r="J83" s="103">
        <f t="shared" si="33"/>
        <v>87.1536523929471</v>
      </c>
      <c r="K83" s="56">
        <v>5193</v>
      </c>
      <c r="L83" s="103">
        <f t="shared" si="36"/>
        <v>84.61789147792081</v>
      </c>
      <c r="M83" s="56">
        <v>361</v>
      </c>
      <c r="N83" s="103">
        <f t="shared" si="34"/>
        <v>67.984934086629</v>
      </c>
      <c r="O83" s="102">
        <v>1336</v>
      </c>
      <c r="P83" s="103">
        <f t="shared" si="35"/>
        <v>96.3924963924964</v>
      </c>
      <c r="Q83" s="228"/>
    </row>
    <row r="84" spans="1:17" ht="17.25" customHeight="1">
      <c r="A84" s="1"/>
      <c r="B84" s="516" t="s">
        <v>16</v>
      </c>
      <c r="C84" s="549">
        <f>SUM(C81:C83)</f>
        <v>53261</v>
      </c>
      <c r="D84" s="529">
        <f aca="true" t="shared" si="37" ref="D84:D93">C84/C66*100</f>
        <v>88.67670074256601</v>
      </c>
      <c r="E84" s="574">
        <f>SUM(E81:E83)</f>
        <v>32997</v>
      </c>
      <c r="F84" s="531">
        <f aca="true" t="shared" si="38" ref="F84:F94">E84/E66*100</f>
        <v>88.01781856011097</v>
      </c>
      <c r="G84" s="549">
        <f>SUM(G81:G83)</f>
        <v>365</v>
      </c>
      <c r="H84" s="531">
        <f aca="true" t="shared" si="39" ref="H84:H94">G84/G66*100</f>
        <v>77.0042194092827</v>
      </c>
      <c r="I84" s="549">
        <f>SUM(I81:I83)</f>
        <v>1105</v>
      </c>
      <c r="J84" s="531">
        <f aca="true" t="shared" si="40" ref="J84:J94">I84/I66*100</f>
        <v>86.530931871574</v>
      </c>
      <c r="K84" s="549">
        <f>SUM(K81:K83)</f>
        <v>17389</v>
      </c>
      <c r="L84" s="531">
        <f t="shared" si="36"/>
        <v>90.22466663207595</v>
      </c>
      <c r="M84" s="549">
        <f>SUM(M81:M83)</f>
        <v>1405</v>
      </c>
      <c r="N84" s="531">
        <f aca="true" t="shared" si="41" ref="N84:N94">M84/M66*100</f>
        <v>90.7036797934151</v>
      </c>
      <c r="O84" s="574">
        <f>SUM(O81:O83)</f>
        <v>4137</v>
      </c>
      <c r="P84" s="531">
        <f aca="true" t="shared" si="42" ref="P84:P92">O84/O66*100</f>
        <v>90.1503595554587</v>
      </c>
      <c r="Q84" s="228"/>
    </row>
    <row r="85" spans="1:17" ht="17.25" customHeight="1" thickBot="1">
      <c r="A85" s="1"/>
      <c r="B85" s="569" t="s">
        <v>133</v>
      </c>
      <c r="C85" s="570">
        <f>C80+C84</f>
        <v>100430</v>
      </c>
      <c r="D85" s="571">
        <f t="shared" si="37"/>
        <v>87.0164190096608</v>
      </c>
      <c r="E85" s="572">
        <f>E80+E84</f>
        <v>61367</v>
      </c>
      <c r="F85" s="571">
        <f t="shared" si="38"/>
        <v>85.96864799742235</v>
      </c>
      <c r="G85" s="570">
        <f>G80+G84</f>
        <v>685</v>
      </c>
      <c r="H85" s="571">
        <f t="shared" si="39"/>
        <v>74.86338797814209</v>
      </c>
      <c r="I85" s="570">
        <f>I80+I84</f>
        <v>2095</v>
      </c>
      <c r="J85" s="571">
        <f t="shared" si="40"/>
        <v>86.53448988021478</v>
      </c>
      <c r="K85" s="570">
        <f>K80+K84</f>
        <v>33550</v>
      </c>
      <c r="L85" s="571">
        <f t="shared" si="36"/>
        <v>89.89095195991747</v>
      </c>
      <c r="M85" s="570">
        <f>M80+M84</f>
        <v>2733</v>
      </c>
      <c r="N85" s="571">
        <f t="shared" si="41"/>
        <v>81.02579306255558</v>
      </c>
      <c r="O85" s="572">
        <f>O80+O84</f>
        <v>7871</v>
      </c>
      <c r="P85" s="573">
        <f t="shared" si="42"/>
        <v>88.46802292907722</v>
      </c>
      <c r="Q85" s="228"/>
    </row>
    <row r="86" spans="1:17" ht="17.25" customHeight="1">
      <c r="A86" s="1"/>
      <c r="B86" s="503" t="s">
        <v>137</v>
      </c>
      <c r="C86" s="510">
        <f>E86+G86+I86+K86+M86</f>
        <v>16655</v>
      </c>
      <c r="D86" s="511">
        <f t="shared" si="37"/>
        <v>83.90850924479822</v>
      </c>
      <c r="E86" s="100">
        <v>10301</v>
      </c>
      <c r="F86" s="321">
        <f t="shared" si="38"/>
        <v>83.89119635149443</v>
      </c>
      <c r="G86" s="510">
        <v>123</v>
      </c>
      <c r="H86" s="321">
        <f t="shared" si="39"/>
        <v>65.77540106951871</v>
      </c>
      <c r="I86" s="510">
        <v>327</v>
      </c>
      <c r="J86" s="321">
        <f t="shared" si="40"/>
        <v>69.42675159235668</v>
      </c>
      <c r="K86" s="510">
        <v>5602</v>
      </c>
      <c r="L86" s="321">
        <f t="shared" si="36"/>
        <v>86.27752964731249</v>
      </c>
      <c r="M86" s="510">
        <v>302</v>
      </c>
      <c r="N86" s="321">
        <f t="shared" si="41"/>
        <v>72.0763723150358</v>
      </c>
      <c r="O86" s="100">
        <v>1297</v>
      </c>
      <c r="P86" s="321">
        <f t="shared" si="42"/>
        <v>92.51069900142653</v>
      </c>
      <c r="Q86" s="228"/>
    </row>
    <row r="87" spans="1:17" ht="17.25" customHeight="1">
      <c r="A87" s="1"/>
      <c r="B87" s="72" t="s">
        <v>24</v>
      </c>
      <c r="C87" s="56">
        <f>E87+G87+I87+K87+M87</f>
        <v>18260</v>
      </c>
      <c r="D87" s="99">
        <f t="shared" si="37"/>
        <v>91.3</v>
      </c>
      <c r="E87" s="102">
        <v>11491</v>
      </c>
      <c r="F87" s="103">
        <f t="shared" si="38"/>
        <v>90.76619273301738</v>
      </c>
      <c r="G87" s="56">
        <v>131</v>
      </c>
      <c r="H87" s="103">
        <f t="shared" si="39"/>
        <v>93.57142857142857</v>
      </c>
      <c r="I87" s="56">
        <v>330</v>
      </c>
      <c r="J87" s="103">
        <f t="shared" si="40"/>
        <v>83.33333333333334</v>
      </c>
      <c r="K87" s="56">
        <v>5983</v>
      </c>
      <c r="L87" s="103">
        <f t="shared" si="36"/>
        <v>96.7496765847348</v>
      </c>
      <c r="M87" s="56">
        <v>325</v>
      </c>
      <c r="N87" s="103">
        <f t="shared" si="41"/>
        <v>52.41935483870967</v>
      </c>
      <c r="O87" s="102">
        <v>1188</v>
      </c>
      <c r="P87" s="103">
        <f t="shared" si="42"/>
        <v>86.52585579024034</v>
      </c>
      <c r="Q87" s="228"/>
    </row>
    <row r="88" spans="1:17" ht="17.25" customHeight="1">
      <c r="A88" s="1"/>
      <c r="B88" s="72" t="s">
        <v>25</v>
      </c>
      <c r="C88" s="56">
        <f>E88+G88+I88+K88+M88</f>
        <v>19117</v>
      </c>
      <c r="D88" s="99">
        <f t="shared" si="37"/>
        <v>108.24415378517638</v>
      </c>
      <c r="E88" s="102">
        <v>11970</v>
      </c>
      <c r="F88" s="103">
        <f t="shared" si="38"/>
        <v>109.46502057613168</v>
      </c>
      <c r="G88" s="56">
        <v>108</v>
      </c>
      <c r="H88" s="56">
        <f t="shared" si="39"/>
        <v>80</v>
      </c>
      <c r="I88" s="56">
        <v>371</v>
      </c>
      <c r="J88" s="56">
        <f t="shared" si="40"/>
        <v>105.09915014164307</v>
      </c>
      <c r="K88" s="56">
        <v>6139</v>
      </c>
      <c r="L88" s="56">
        <f t="shared" si="36"/>
        <v>110.03764115432872</v>
      </c>
      <c r="M88" s="56">
        <v>529</v>
      </c>
      <c r="N88" s="99">
        <f t="shared" si="41"/>
        <v>80.2731411229135</v>
      </c>
      <c r="O88" s="102">
        <v>1370</v>
      </c>
      <c r="P88" s="103">
        <f t="shared" si="42"/>
        <v>94.74412171507606</v>
      </c>
      <c r="Q88" s="228"/>
    </row>
    <row r="89" spans="1:17" ht="17.25" customHeight="1">
      <c r="A89" s="1"/>
      <c r="B89" s="633" t="s">
        <v>17</v>
      </c>
      <c r="C89" s="650">
        <f>SUM(C86:C88)</f>
        <v>54032</v>
      </c>
      <c r="D89" s="651">
        <f t="shared" si="37"/>
        <v>93.95235611198054</v>
      </c>
      <c r="E89" s="652">
        <f>SUM(E86:E88)</f>
        <v>33762</v>
      </c>
      <c r="F89" s="653">
        <f t="shared" si="38"/>
        <v>94.11272788091654</v>
      </c>
      <c r="G89" s="654">
        <f>SUM(G86:G88)</f>
        <v>362</v>
      </c>
      <c r="H89" s="654">
        <f t="shared" si="39"/>
        <v>78.35497835497836</v>
      </c>
      <c r="I89" s="654">
        <f>SUM(I86:I88)</f>
        <v>1028</v>
      </c>
      <c r="J89" s="654">
        <f t="shared" si="40"/>
        <v>84.26229508196721</v>
      </c>
      <c r="K89" s="654">
        <f>SUM(K86:K88)</f>
        <v>17724</v>
      </c>
      <c r="L89" s="654">
        <f t="shared" si="36"/>
        <v>97.08588957055214</v>
      </c>
      <c r="M89" s="654">
        <f>SUM(M86:M88)</f>
        <v>1156</v>
      </c>
      <c r="N89" s="651">
        <f t="shared" si="41"/>
        <v>68.08009422850412</v>
      </c>
      <c r="O89" s="655">
        <f>SUM(O86:O88)</f>
        <v>3855</v>
      </c>
      <c r="P89" s="653">
        <f t="shared" si="42"/>
        <v>91.32906894100924</v>
      </c>
      <c r="Q89" s="228"/>
    </row>
    <row r="90" spans="1:17" ht="17.25" customHeight="1">
      <c r="A90" s="1"/>
      <c r="B90" s="422" t="s">
        <v>26</v>
      </c>
      <c r="C90" s="440">
        <f>E90+G90+I90+K90+M90</f>
        <v>19634</v>
      </c>
      <c r="D90" s="441">
        <f t="shared" si="37"/>
        <v>118.60577503926544</v>
      </c>
      <c r="E90" s="102">
        <v>12339</v>
      </c>
      <c r="F90" s="103">
        <f t="shared" si="38"/>
        <v>117.22401672050162</v>
      </c>
      <c r="G90" s="56">
        <v>227</v>
      </c>
      <c r="H90" s="423">
        <f t="shared" si="39"/>
        <v>124.72527472527473</v>
      </c>
      <c r="I90" s="423">
        <v>356</v>
      </c>
      <c r="J90" s="423">
        <f t="shared" si="40"/>
        <v>100.84985835694052</v>
      </c>
      <c r="K90" s="423">
        <v>6142</v>
      </c>
      <c r="L90" s="423">
        <f t="shared" si="36"/>
        <v>126.1709120788825</v>
      </c>
      <c r="M90" s="423">
        <v>570</v>
      </c>
      <c r="N90" s="442">
        <f t="shared" si="41"/>
        <v>91.2</v>
      </c>
      <c r="O90" s="443">
        <v>1496</v>
      </c>
      <c r="P90" s="444">
        <f t="shared" si="42"/>
        <v>107.01001430615165</v>
      </c>
      <c r="Q90" s="228"/>
    </row>
    <row r="91" spans="1:17" ht="17.25" customHeight="1">
      <c r="A91" s="1"/>
      <c r="B91" s="72" t="s">
        <v>35</v>
      </c>
      <c r="C91" s="56">
        <f>E91+G91+I91+K91+M91</f>
        <v>16886</v>
      </c>
      <c r="D91" s="99">
        <f t="shared" si="37"/>
        <v>103.04509672301214</v>
      </c>
      <c r="E91" s="102">
        <v>10399</v>
      </c>
      <c r="F91" s="103">
        <f t="shared" si="38"/>
        <v>97.65236172410555</v>
      </c>
      <c r="G91" s="56">
        <v>92</v>
      </c>
      <c r="H91" s="103">
        <f t="shared" si="39"/>
        <v>94.84536082474226</v>
      </c>
      <c r="I91" s="56">
        <v>299</v>
      </c>
      <c r="J91" s="103">
        <f t="shared" si="40"/>
        <v>99.33554817275747</v>
      </c>
      <c r="K91" s="56">
        <v>5489</v>
      </c>
      <c r="L91" s="103">
        <f t="shared" si="36"/>
        <v>113.71452247772945</v>
      </c>
      <c r="M91" s="56">
        <v>607</v>
      </c>
      <c r="N91" s="103">
        <f t="shared" si="41"/>
        <v>118.32358674463939</v>
      </c>
      <c r="O91" s="102">
        <v>1369</v>
      </c>
      <c r="P91" s="103">
        <f t="shared" si="42"/>
        <v>92.37516869095816</v>
      </c>
      <c r="Q91" s="228"/>
    </row>
    <row r="92" spans="1:17" ht="17.25" customHeight="1">
      <c r="A92" s="1"/>
      <c r="B92" s="189" t="s">
        <v>36</v>
      </c>
      <c r="C92" s="190">
        <f>E92+G92+I92+K92+M92</f>
        <v>16283</v>
      </c>
      <c r="D92" s="192">
        <f t="shared" si="37"/>
        <v>98.21460884251161</v>
      </c>
      <c r="E92" s="191">
        <v>10362</v>
      </c>
      <c r="F92" s="624">
        <f>E92/E74*100</f>
        <v>100.05793742757822</v>
      </c>
      <c r="G92" s="190">
        <v>116</v>
      </c>
      <c r="H92" s="624">
        <f t="shared" si="39"/>
        <v>110.47619047619048</v>
      </c>
      <c r="I92" s="190">
        <v>356</v>
      </c>
      <c r="J92" s="624">
        <f t="shared" si="40"/>
        <v>102.59365994236312</v>
      </c>
      <c r="K92" s="190">
        <v>5229</v>
      </c>
      <c r="L92" s="624">
        <f t="shared" si="36"/>
        <v>99.20318725099602</v>
      </c>
      <c r="M92" s="190">
        <v>220</v>
      </c>
      <c r="N92" s="624">
        <f t="shared" si="41"/>
        <v>44</v>
      </c>
      <c r="O92" s="191">
        <v>1276</v>
      </c>
      <c r="P92" s="624">
        <f t="shared" si="42"/>
        <v>86.27450980392157</v>
      </c>
      <c r="Q92" s="228"/>
    </row>
    <row r="93" spans="1:17" ht="17.25" customHeight="1">
      <c r="A93" s="1"/>
      <c r="B93" s="633" t="s">
        <v>12</v>
      </c>
      <c r="C93" s="650">
        <f>SUM(C90:C92)</f>
        <v>52803</v>
      </c>
      <c r="D93" s="651">
        <f t="shared" si="37"/>
        <v>106.62964458804522</v>
      </c>
      <c r="E93" s="652">
        <f>SUM(E90:E92)</f>
        <v>33100</v>
      </c>
      <c r="F93" s="653">
        <f t="shared" si="38"/>
        <v>104.97605531064667</v>
      </c>
      <c r="G93" s="654">
        <f>SUM(G90:G92)</f>
        <v>435</v>
      </c>
      <c r="H93" s="654">
        <f t="shared" si="39"/>
        <v>113.28125</v>
      </c>
      <c r="I93" s="654">
        <f>SUM(I90:I92)</f>
        <v>1011</v>
      </c>
      <c r="J93" s="654">
        <f t="shared" si="40"/>
        <v>100.99900099900101</v>
      </c>
      <c r="K93" s="654">
        <f>SUM(K90:K92)</f>
        <v>16860</v>
      </c>
      <c r="L93" s="654">
        <f t="shared" si="36"/>
        <v>112.65535213149806</v>
      </c>
      <c r="M93" s="654">
        <f>SUM(M90:M92)</f>
        <v>1397</v>
      </c>
      <c r="N93" s="651">
        <f t="shared" si="41"/>
        <v>85.28693528693529</v>
      </c>
      <c r="O93" s="655">
        <f>SUM(O90:O92)</f>
        <v>4141</v>
      </c>
      <c r="P93" s="653">
        <f>O93/O75*100</f>
        <v>94.99885294792384</v>
      </c>
      <c r="Q93" s="228"/>
    </row>
    <row r="94" spans="1:17" ht="17.25" customHeight="1">
      <c r="A94" s="1"/>
      <c r="B94" s="645" t="s">
        <v>141</v>
      </c>
      <c r="C94" s="648">
        <f>C89+C93</f>
        <v>106835</v>
      </c>
      <c r="D94" s="630">
        <f>C94/C76*100</f>
        <v>99.81780809118939</v>
      </c>
      <c r="E94" s="649">
        <f>E89+E93</f>
        <v>66862</v>
      </c>
      <c r="F94" s="630">
        <f t="shared" si="38"/>
        <v>99.19442177879979</v>
      </c>
      <c r="G94" s="648">
        <f>G89+G93</f>
        <v>797</v>
      </c>
      <c r="H94" s="630">
        <f t="shared" si="39"/>
        <v>94.2080378250591</v>
      </c>
      <c r="I94" s="648">
        <f>I89+I93</f>
        <v>2039</v>
      </c>
      <c r="J94" s="630">
        <f t="shared" si="40"/>
        <v>91.80549302116164</v>
      </c>
      <c r="K94" s="648">
        <f>K89+K93</f>
        <v>34584</v>
      </c>
      <c r="L94" s="630">
        <f t="shared" si="36"/>
        <v>104.09969297453495</v>
      </c>
      <c r="M94" s="648">
        <f>M89+M93</f>
        <v>2553</v>
      </c>
      <c r="N94" s="630">
        <f t="shared" si="41"/>
        <v>76.52877697841727</v>
      </c>
      <c r="O94" s="631">
        <f>O89+O93</f>
        <v>7996</v>
      </c>
      <c r="P94" s="630">
        <f>O94/O76*100</f>
        <v>93.1934731934732</v>
      </c>
      <c r="Q94" s="188"/>
    </row>
    <row r="95" spans="1:16" ht="3" customHeight="1" thickBot="1">
      <c r="A95" s="1"/>
      <c r="B95" s="257"/>
      <c r="C95" s="252"/>
      <c r="D95" s="253"/>
      <c r="E95" s="254"/>
      <c r="F95" s="255"/>
      <c r="G95" s="252"/>
      <c r="H95" s="252"/>
      <c r="I95" s="252"/>
      <c r="J95" s="252"/>
      <c r="K95" s="252"/>
      <c r="L95" s="252"/>
      <c r="M95" s="252"/>
      <c r="N95" s="253"/>
      <c r="O95" s="254"/>
      <c r="P95" s="256"/>
    </row>
    <row r="96" spans="1:16" ht="14.25">
      <c r="A96" s="1"/>
      <c r="B96" s="87" t="s">
        <v>59</v>
      </c>
      <c r="C96" s="88">
        <v>306140</v>
      </c>
      <c r="D96" s="104">
        <v>101</v>
      </c>
      <c r="E96" s="105">
        <v>185443</v>
      </c>
      <c r="F96" s="106">
        <v>100</v>
      </c>
      <c r="G96" s="88">
        <v>3704</v>
      </c>
      <c r="H96" s="88">
        <v>94</v>
      </c>
      <c r="I96" s="88">
        <v>6643</v>
      </c>
      <c r="J96" s="88">
        <v>99</v>
      </c>
      <c r="K96" s="88">
        <v>94794</v>
      </c>
      <c r="L96" s="88">
        <v>104</v>
      </c>
      <c r="M96" s="88">
        <v>15556</v>
      </c>
      <c r="N96" s="104">
        <v>101</v>
      </c>
      <c r="O96" s="105">
        <v>19259</v>
      </c>
      <c r="P96" s="109">
        <v>101</v>
      </c>
    </row>
    <row r="97" spans="1:16" ht="14.25">
      <c r="A97" s="1"/>
      <c r="B97" s="87" t="s">
        <v>43</v>
      </c>
      <c r="C97" s="88">
        <v>310879</v>
      </c>
      <c r="D97" s="104">
        <v>102</v>
      </c>
      <c r="E97" s="105">
        <v>183990</v>
      </c>
      <c r="F97" s="106">
        <v>99</v>
      </c>
      <c r="G97" s="88">
        <v>3227</v>
      </c>
      <c r="H97" s="88">
        <v>87</v>
      </c>
      <c r="I97" s="88">
        <v>6834</v>
      </c>
      <c r="J97" s="88">
        <v>103</v>
      </c>
      <c r="K97" s="88">
        <v>101446</v>
      </c>
      <c r="L97" s="88">
        <v>107</v>
      </c>
      <c r="M97" s="88">
        <v>15382</v>
      </c>
      <c r="N97" s="104">
        <v>99</v>
      </c>
      <c r="O97" s="105">
        <v>18833</v>
      </c>
      <c r="P97" s="109">
        <v>98</v>
      </c>
    </row>
    <row r="98" spans="1:16" ht="14.25">
      <c r="A98" s="1"/>
      <c r="B98" s="87" t="s">
        <v>67</v>
      </c>
      <c r="C98" s="88">
        <v>307264</v>
      </c>
      <c r="D98" s="104">
        <v>99</v>
      </c>
      <c r="E98" s="105">
        <v>180720</v>
      </c>
      <c r="F98" s="106">
        <v>98</v>
      </c>
      <c r="G98" s="88">
        <v>3293</v>
      </c>
      <c r="H98" s="88">
        <v>102</v>
      </c>
      <c r="I98" s="88">
        <v>6430</v>
      </c>
      <c r="J98" s="88">
        <v>94</v>
      </c>
      <c r="K98" s="88">
        <v>102479</v>
      </c>
      <c r="L98" s="88">
        <v>101</v>
      </c>
      <c r="M98" s="88">
        <v>14342</v>
      </c>
      <c r="N98" s="104">
        <v>93</v>
      </c>
      <c r="O98" s="105">
        <v>19285</v>
      </c>
      <c r="P98" s="109">
        <v>102</v>
      </c>
    </row>
    <row r="99" spans="1:16" ht="14.25">
      <c r="A99" s="1"/>
      <c r="B99" s="87" t="s">
        <v>49</v>
      </c>
      <c r="C99" s="88">
        <v>298694</v>
      </c>
      <c r="D99" s="104">
        <v>97</v>
      </c>
      <c r="E99" s="105">
        <v>178939</v>
      </c>
      <c r="F99" s="106">
        <v>99</v>
      </c>
      <c r="G99" s="88">
        <v>3067</v>
      </c>
      <c r="H99" s="88">
        <v>93</v>
      </c>
      <c r="I99" s="88">
        <v>6668</v>
      </c>
      <c r="J99" s="88">
        <v>104</v>
      </c>
      <c r="K99" s="88">
        <v>97304</v>
      </c>
      <c r="L99" s="88">
        <v>95</v>
      </c>
      <c r="M99" s="88">
        <v>12716</v>
      </c>
      <c r="N99" s="104">
        <v>89</v>
      </c>
      <c r="O99" s="105">
        <v>18543</v>
      </c>
      <c r="P99" s="109">
        <v>96</v>
      </c>
    </row>
    <row r="100" spans="1:17" ht="14.25">
      <c r="A100" s="1"/>
      <c r="B100" s="365" t="s">
        <v>68</v>
      </c>
      <c r="C100" s="170">
        <f>C21+C26+C30+C35</f>
        <v>243786</v>
      </c>
      <c r="D100" s="366">
        <f>C101/C99*100</f>
        <v>71.1038721902683</v>
      </c>
      <c r="E100" s="178">
        <f>E21+E26+E30+E35</f>
        <v>150248</v>
      </c>
      <c r="F100" s="366">
        <f>E101/E99*100</f>
        <v>71.41483969397392</v>
      </c>
      <c r="G100" s="170">
        <f>G21+G26+G30+G35</f>
        <v>2193</v>
      </c>
      <c r="H100" s="366">
        <f>G101/G99*100</f>
        <v>53.700684708183886</v>
      </c>
      <c r="I100" s="170">
        <f>I21+I26+I30+I35</f>
        <v>4803</v>
      </c>
      <c r="J100" s="366">
        <f>I101/I99*100</f>
        <v>68.31133773245351</v>
      </c>
      <c r="K100" s="170">
        <f>K21+K26+K30+K35</f>
        <v>75617</v>
      </c>
      <c r="L100" s="366">
        <f>K101/K99*100</f>
        <v>73.56737646962098</v>
      </c>
      <c r="M100" s="170">
        <f>M21+M26+M30+M35</f>
        <v>10925</v>
      </c>
      <c r="N100" s="366">
        <f>M101/M99*100</f>
        <v>53.53884869455804</v>
      </c>
      <c r="O100" s="178">
        <f>O21+O26+O30+O35</f>
        <v>16452</v>
      </c>
      <c r="P100" s="366">
        <f>O101/O99*100</f>
        <v>90.26047565118913</v>
      </c>
      <c r="Q100" s="188"/>
    </row>
    <row r="101" spans="2:17" ht="14.25">
      <c r="B101" s="367" t="s">
        <v>117</v>
      </c>
      <c r="C101" s="285">
        <f>C39+C44+C48+C53</f>
        <v>212383</v>
      </c>
      <c r="D101" s="368">
        <f>C101/C100*100</f>
        <v>87.11862042939299</v>
      </c>
      <c r="E101" s="372">
        <f>E39+E44+E48+E53</f>
        <v>127789</v>
      </c>
      <c r="F101" s="368">
        <f>E101/E100*100</f>
        <v>85.05204728182738</v>
      </c>
      <c r="G101" s="285">
        <f>G39+G44+G48+G53</f>
        <v>1647</v>
      </c>
      <c r="H101" s="368">
        <f>G101/G100*100</f>
        <v>75.10259917920656</v>
      </c>
      <c r="I101" s="285">
        <f>I39+I44+I48+I53</f>
        <v>4555</v>
      </c>
      <c r="J101" s="368">
        <f>I101/I100*100</f>
        <v>94.83656048303143</v>
      </c>
      <c r="K101" s="285">
        <f>K39+K44+K48+K53</f>
        <v>71584</v>
      </c>
      <c r="L101" s="368">
        <f>K101/K100*100</f>
        <v>94.66654323763176</v>
      </c>
      <c r="M101" s="285">
        <f>M39+M44+M48+M53</f>
        <v>6808</v>
      </c>
      <c r="N101" s="368">
        <f>M101/M100*100</f>
        <v>62.31578947368421</v>
      </c>
      <c r="O101" s="372">
        <f>O39+O44+O48+O53</f>
        <v>16737</v>
      </c>
      <c r="P101" s="368">
        <f>O101/O100*100</f>
        <v>101.73231218088988</v>
      </c>
      <c r="Q101" s="188"/>
    </row>
    <row r="102" spans="2:17" ht="14.25">
      <c r="B102" s="596" t="s">
        <v>140</v>
      </c>
      <c r="C102" s="497">
        <f>C57+C62+C66+C71</f>
        <v>229597</v>
      </c>
      <c r="D102" s="584">
        <f>C102/C101*100</f>
        <v>108.10516849277015</v>
      </c>
      <c r="E102" s="582">
        <f>E57+E62+E66+E71</f>
        <v>142086</v>
      </c>
      <c r="F102" s="584">
        <f>E102/E101*100</f>
        <v>111.18797392576826</v>
      </c>
      <c r="G102" s="497">
        <f>G57+G62+G66+G71</f>
        <v>1781</v>
      </c>
      <c r="H102" s="584">
        <f>G102/G101*100</f>
        <v>108.13600485731634</v>
      </c>
      <c r="I102" s="497">
        <f>I57+I62+I66+I71</f>
        <v>4842</v>
      </c>
      <c r="J102" s="584">
        <f>I102/I101*100</f>
        <v>106.30076838638858</v>
      </c>
      <c r="K102" s="497">
        <f>K57+K62+K66+K71</f>
        <v>74312</v>
      </c>
      <c r="L102" s="584">
        <f>K102/K101*100</f>
        <v>103.8109074653554</v>
      </c>
      <c r="M102" s="497">
        <f>M57+M62+M66+M71</f>
        <v>6576</v>
      </c>
      <c r="N102" s="584">
        <f>M102/M101*100</f>
        <v>96.59224441833138</v>
      </c>
      <c r="O102" s="582">
        <f>O57+O62+O66+O71</f>
        <v>17491</v>
      </c>
      <c r="P102" s="584">
        <f>O102/O101*100</f>
        <v>104.50498894664516</v>
      </c>
      <c r="Q102" s="188"/>
    </row>
    <row r="103" spans="2:17" ht="14.25">
      <c r="B103" s="608" t="s">
        <v>134</v>
      </c>
      <c r="C103" s="615">
        <f>C75+C80+C84+C89</f>
        <v>203982</v>
      </c>
      <c r="D103" s="617">
        <f>C103/C102*100</f>
        <v>88.84349534183809</v>
      </c>
      <c r="E103" s="606">
        <f>E75+E80+E84+E89</f>
        <v>126660</v>
      </c>
      <c r="F103" s="617">
        <f>E103/E102*100</f>
        <v>89.14319496642878</v>
      </c>
      <c r="G103" s="615">
        <f>G75+G80+G84+G89</f>
        <v>1431</v>
      </c>
      <c r="H103" s="617">
        <f>G103/G102*100</f>
        <v>80.34811903425042</v>
      </c>
      <c r="I103" s="615">
        <f>I75+I80+I84+I89</f>
        <v>4124</v>
      </c>
      <c r="J103" s="617">
        <f>I103/I102*100</f>
        <v>85.17141676992979</v>
      </c>
      <c r="K103" s="615">
        <f>K75+K80+K84+K89</f>
        <v>66240</v>
      </c>
      <c r="L103" s="617">
        <f>K103/K102*100</f>
        <v>89.13768974055334</v>
      </c>
      <c r="M103" s="615">
        <f>M75+M80+M84+M89</f>
        <v>5527</v>
      </c>
      <c r="N103" s="617">
        <f>M103/M102*100</f>
        <v>84.04805352798054</v>
      </c>
      <c r="O103" s="606">
        <f>O75+O80+O84+O89</f>
        <v>16085</v>
      </c>
      <c r="P103" s="617">
        <f>O103/O102*100</f>
        <v>91.96158024126694</v>
      </c>
      <c r="Q103" s="188"/>
    </row>
    <row r="104" spans="2:15" ht="17.25" customHeight="1">
      <c r="B104" s="227" t="s">
        <v>110</v>
      </c>
      <c r="F104" s="491" t="s">
        <v>125</v>
      </c>
      <c r="G104" s="491"/>
      <c r="H104" s="491"/>
      <c r="I104" s="491"/>
      <c r="J104" s="491"/>
      <c r="K104" s="491"/>
      <c r="L104" s="491"/>
      <c r="M104" s="491"/>
      <c r="N104" s="491"/>
      <c r="O104" s="491"/>
    </row>
  </sheetData>
  <sheetProtection/>
  <printOptions/>
  <pageMargins left="0.7" right="0.5118110236220472" top="0.4724409448818898" bottom="0.2755905511811024" header="0.4724409448818898" footer="0.2755905511811024"/>
  <pageSetup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Q104"/>
  <sheetViews>
    <sheetView defaultGridColor="0" zoomScale="80" zoomScaleNormal="80" zoomScalePageLayoutView="0" colorId="22" workbookViewId="0" topLeftCell="A1">
      <selection activeCell="M1" sqref="M1"/>
    </sheetView>
  </sheetViews>
  <sheetFormatPr defaultColWidth="10.59765625" defaultRowHeight="15"/>
  <cols>
    <col min="1" max="1" width="7.19921875" style="0" customWidth="1"/>
    <col min="2" max="2" width="10.8984375" style="0" customWidth="1"/>
    <col min="3" max="3" width="11.59765625" style="0" customWidth="1"/>
    <col min="4" max="4" width="6.09765625" style="0" customWidth="1"/>
    <col min="5" max="5" width="10.59765625" style="0" customWidth="1"/>
    <col min="6" max="6" width="6.09765625" style="0" customWidth="1"/>
    <col min="7" max="7" width="10.59765625" style="0" customWidth="1"/>
    <col min="8" max="8" width="6.09765625" style="0" customWidth="1"/>
    <col min="9" max="9" width="10.59765625" style="0" customWidth="1"/>
    <col min="10" max="10" width="6.09765625" style="0" customWidth="1"/>
    <col min="11" max="11" width="10.59765625" style="0" customWidth="1"/>
    <col min="12" max="12" width="6.09765625" style="0" customWidth="1"/>
    <col min="13" max="13" width="10.59765625" style="0" customWidth="1"/>
    <col min="14" max="14" width="6.09765625" style="0" customWidth="1"/>
    <col min="15" max="15" width="11.59765625" style="0" customWidth="1"/>
    <col min="16" max="16" width="6.09765625" style="0" customWidth="1"/>
  </cols>
  <sheetData>
    <row r="1" spans="1:17" ht="24.75" thickBot="1">
      <c r="A1" s="57"/>
      <c r="B1" s="181" t="s">
        <v>102</v>
      </c>
      <c r="C1" s="1"/>
      <c r="D1" s="57"/>
      <c r="E1" s="1"/>
      <c r="F1" s="1"/>
      <c r="G1" s="215" t="s">
        <v>98</v>
      </c>
      <c r="H1" s="216"/>
      <c r="I1" s="216"/>
      <c r="J1" s="217"/>
      <c r="K1" s="1"/>
      <c r="L1" s="1"/>
      <c r="M1" s="1"/>
      <c r="N1" s="112" t="s">
        <v>0</v>
      </c>
      <c r="O1" s="112"/>
      <c r="P1" s="92" t="s">
        <v>46</v>
      </c>
      <c r="Q1" s="1"/>
    </row>
    <row r="2" spans="1:17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12" t="s">
        <v>1</v>
      </c>
      <c r="O2" s="112"/>
      <c r="P2" s="1"/>
      <c r="Q2" s="1"/>
    </row>
    <row r="3" spans="1:17" ht="13.5" customHeight="1" thickBot="1">
      <c r="A3" s="1"/>
      <c r="B3" s="2"/>
      <c r="C3" s="3" t="s">
        <v>2</v>
      </c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29"/>
      <c r="P3" s="5"/>
      <c r="Q3" s="1"/>
    </row>
    <row r="4" spans="1:17" ht="13.5" customHeight="1">
      <c r="A4" s="1"/>
      <c r="B4" s="39"/>
      <c r="C4" s="30" t="s">
        <v>3</v>
      </c>
      <c r="D4" s="7" t="s">
        <v>4</v>
      </c>
      <c r="E4" s="38" t="s">
        <v>5</v>
      </c>
      <c r="F4" s="32" t="s">
        <v>4</v>
      </c>
      <c r="G4" s="33" t="s">
        <v>6</v>
      </c>
      <c r="H4" s="32" t="s">
        <v>4</v>
      </c>
      <c r="I4" s="33" t="s">
        <v>7</v>
      </c>
      <c r="J4" s="32" t="s">
        <v>19</v>
      </c>
      <c r="K4" s="33" t="s">
        <v>8</v>
      </c>
      <c r="L4" s="32" t="s">
        <v>19</v>
      </c>
      <c r="M4" s="33" t="s">
        <v>9</v>
      </c>
      <c r="N4" s="32" t="s">
        <v>4</v>
      </c>
      <c r="O4" s="51" t="s">
        <v>10</v>
      </c>
      <c r="P4" s="34" t="s">
        <v>4</v>
      </c>
      <c r="Q4" s="1"/>
    </row>
    <row r="5" spans="1:17" ht="13.5" customHeight="1">
      <c r="A5" s="1"/>
      <c r="B5" s="40" t="s">
        <v>107</v>
      </c>
      <c r="C5" s="26">
        <v>309043</v>
      </c>
      <c r="D5" s="10">
        <v>101</v>
      </c>
      <c r="E5" s="27">
        <v>188982</v>
      </c>
      <c r="F5" s="10">
        <v>100</v>
      </c>
      <c r="G5" s="10">
        <v>3517</v>
      </c>
      <c r="H5" s="10">
        <v>89</v>
      </c>
      <c r="I5" s="10">
        <v>6792</v>
      </c>
      <c r="J5" s="10">
        <v>100</v>
      </c>
      <c r="K5" s="10">
        <v>94629</v>
      </c>
      <c r="L5" s="10">
        <v>103</v>
      </c>
      <c r="M5" s="10">
        <v>15123</v>
      </c>
      <c r="N5" s="10">
        <v>103</v>
      </c>
      <c r="O5" s="27">
        <v>19408</v>
      </c>
      <c r="P5" s="5">
        <v>100</v>
      </c>
      <c r="Q5" s="1"/>
    </row>
    <row r="6" spans="1:17" ht="13.5" customHeight="1">
      <c r="A6" s="1"/>
      <c r="B6" s="40" t="s">
        <v>42</v>
      </c>
      <c r="C6" s="26">
        <v>308303</v>
      </c>
      <c r="D6" s="10">
        <v>100</v>
      </c>
      <c r="E6" s="27">
        <v>184003</v>
      </c>
      <c r="F6" s="10">
        <v>97</v>
      </c>
      <c r="G6" s="10">
        <v>3039</v>
      </c>
      <c r="H6" s="10">
        <v>86</v>
      </c>
      <c r="I6" s="10">
        <v>6714</v>
      </c>
      <c r="J6" s="10">
        <v>99</v>
      </c>
      <c r="K6" s="10">
        <v>99548</v>
      </c>
      <c r="L6" s="10">
        <v>105</v>
      </c>
      <c r="M6" s="10">
        <v>14999</v>
      </c>
      <c r="N6" s="10">
        <v>99</v>
      </c>
      <c r="O6" s="27">
        <v>18819</v>
      </c>
      <c r="P6" s="5">
        <v>97</v>
      </c>
      <c r="Q6" s="1"/>
    </row>
    <row r="7" spans="1:17" ht="13.5" customHeight="1">
      <c r="A7" s="1"/>
      <c r="B7" s="40" t="s">
        <v>44</v>
      </c>
      <c r="C7" s="26">
        <v>302702</v>
      </c>
      <c r="D7" s="10">
        <v>98</v>
      </c>
      <c r="E7" s="27">
        <v>177650</v>
      </c>
      <c r="F7" s="10">
        <v>97</v>
      </c>
      <c r="G7" s="10">
        <v>3050</v>
      </c>
      <c r="H7" s="10">
        <v>100</v>
      </c>
      <c r="I7" s="10">
        <v>6595</v>
      </c>
      <c r="J7" s="10">
        <v>98</v>
      </c>
      <c r="K7" s="10">
        <v>101569</v>
      </c>
      <c r="L7" s="10">
        <v>102</v>
      </c>
      <c r="M7" s="10">
        <v>13838</v>
      </c>
      <c r="N7" s="10">
        <v>92</v>
      </c>
      <c r="O7" s="27">
        <v>19213</v>
      </c>
      <c r="P7" s="5">
        <v>102</v>
      </c>
      <c r="Q7" s="1"/>
    </row>
    <row r="8" spans="1:17" ht="13.5" customHeight="1">
      <c r="A8" s="1"/>
      <c r="B8" s="40" t="s">
        <v>47</v>
      </c>
      <c r="C8" s="26">
        <v>306501</v>
      </c>
      <c r="D8" s="10">
        <v>101</v>
      </c>
      <c r="E8" s="27">
        <v>184349</v>
      </c>
      <c r="F8" s="10">
        <v>104</v>
      </c>
      <c r="G8" s="10">
        <v>2966</v>
      </c>
      <c r="H8" s="10">
        <v>97</v>
      </c>
      <c r="I8" s="10">
        <v>6459</v>
      </c>
      <c r="J8" s="10">
        <v>98</v>
      </c>
      <c r="K8" s="10">
        <v>100079</v>
      </c>
      <c r="L8" s="10">
        <v>99</v>
      </c>
      <c r="M8" s="10">
        <v>12648</v>
      </c>
      <c r="N8" s="10">
        <v>91</v>
      </c>
      <c r="O8" s="27">
        <v>18593</v>
      </c>
      <c r="P8" s="5">
        <v>97</v>
      </c>
      <c r="Q8" s="1"/>
    </row>
    <row r="9" spans="1:17" ht="14.25" customHeight="1">
      <c r="A9" s="1"/>
      <c r="B9" s="169" t="s">
        <v>53</v>
      </c>
      <c r="C9" s="170">
        <f>C22+C31</f>
        <v>268689</v>
      </c>
      <c r="D9" s="171">
        <f>C9/C8*100</f>
        <v>87.66333551929684</v>
      </c>
      <c r="E9" s="170">
        <f>E22+E31</f>
        <v>162356</v>
      </c>
      <c r="F9" s="366">
        <f>E9/E8*100</f>
        <v>88.06991087556753</v>
      </c>
      <c r="G9" s="585">
        <f>G22+G31</f>
        <v>2370</v>
      </c>
      <c r="H9" s="366">
        <f>G9/G8*100</f>
        <v>79.9055967633176</v>
      </c>
      <c r="I9" s="585">
        <f>I22+I31</f>
        <v>5827</v>
      </c>
      <c r="J9" s="366">
        <f>I9/I8*100</f>
        <v>90.21520359188729</v>
      </c>
      <c r="K9" s="585">
        <f>K22+K31</f>
        <v>86508</v>
      </c>
      <c r="L9" s="366">
        <f>K9/K8*100</f>
        <v>86.43971262702465</v>
      </c>
      <c r="M9" s="585">
        <f>M22+M31</f>
        <v>11627</v>
      </c>
      <c r="N9" s="171">
        <f>M9/M8*100</f>
        <v>91.92757748260595</v>
      </c>
      <c r="O9" s="170">
        <f>O22+O31</f>
        <v>18061</v>
      </c>
      <c r="P9" s="366">
        <f>O9/O8*100</f>
        <v>97.13870811595761</v>
      </c>
      <c r="Q9" s="194"/>
    </row>
    <row r="10" spans="1:17" ht="14.25" customHeight="1">
      <c r="A10" s="1"/>
      <c r="B10" s="284" t="s">
        <v>114</v>
      </c>
      <c r="C10" s="285">
        <f>C40+C49</f>
        <v>201412</v>
      </c>
      <c r="D10" s="286">
        <f>C10/C9*100</f>
        <v>74.96101440699098</v>
      </c>
      <c r="E10" s="285">
        <f>E40+E49</f>
        <v>123859</v>
      </c>
      <c r="F10" s="368">
        <f>E10/E9*100</f>
        <v>76.28852644805242</v>
      </c>
      <c r="G10" s="586">
        <f>G40+G49</f>
        <v>1560</v>
      </c>
      <c r="H10" s="368">
        <f>G10/G9*100</f>
        <v>65.82278481012658</v>
      </c>
      <c r="I10" s="586">
        <f>I40+I49</f>
        <v>4038</v>
      </c>
      <c r="J10" s="368">
        <f>I10/I9*100</f>
        <v>69.29809507465248</v>
      </c>
      <c r="K10" s="586">
        <f>K40+K49</f>
        <v>65451</v>
      </c>
      <c r="L10" s="368">
        <f>K10/K9*100</f>
        <v>75.65889859897351</v>
      </c>
      <c r="M10" s="586">
        <f>M40+M49</f>
        <v>6504</v>
      </c>
      <c r="N10" s="286">
        <f>M10/M9*100</f>
        <v>55.93876322353144</v>
      </c>
      <c r="O10" s="285">
        <f>O40+O49</f>
        <v>15669</v>
      </c>
      <c r="P10" s="368">
        <f>O10/O9*100</f>
        <v>86.7559935773213</v>
      </c>
      <c r="Q10" s="194"/>
    </row>
    <row r="11" spans="1:17" ht="14.25" customHeight="1">
      <c r="A11" s="1"/>
      <c r="B11" s="496" t="s">
        <v>124</v>
      </c>
      <c r="C11" s="497">
        <f>C58+C67</f>
        <v>228484</v>
      </c>
      <c r="D11" s="498">
        <f>C11/C10*100</f>
        <v>113.44110579310072</v>
      </c>
      <c r="E11" s="497">
        <f>E58+E67</f>
        <v>140389</v>
      </c>
      <c r="F11" s="584">
        <f>E11/E10*100</f>
        <v>113.34582065090142</v>
      </c>
      <c r="G11" s="587">
        <f>G58+G67</f>
        <v>1732</v>
      </c>
      <c r="H11" s="584">
        <f>G11/G10*100</f>
        <v>111.02564102564104</v>
      </c>
      <c r="I11" s="587">
        <f>I58+I67</f>
        <v>4885</v>
      </c>
      <c r="J11" s="584">
        <f>I11/I10*100</f>
        <v>120.975730559683</v>
      </c>
      <c r="K11" s="587">
        <f>K58+K67</f>
        <v>75130</v>
      </c>
      <c r="L11" s="584">
        <f>K11/K10*100</f>
        <v>114.78816213656017</v>
      </c>
      <c r="M11" s="587">
        <f>M58+M67</f>
        <v>6348</v>
      </c>
      <c r="N11" s="498">
        <f>M11/M10*100</f>
        <v>97.60147601476015</v>
      </c>
      <c r="O11" s="497">
        <f>O58+O67</f>
        <v>17524</v>
      </c>
      <c r="P11" s="584">
        <f>O11/O10*100</f>
        <v>111.83866232688749</v>
      </c>
      <c r="Q11" s="194"/>
    </row>
    <row r="12" spans="1:17" ht="14.25" customHeight="1">
      <c r="A12" s="1"/>
      <c r="B12" s="614" t="s">
        <v>134</v>
      </c>
      <c r="C12" s="615">
        <f>C76+C85</f>
        <v>207419</v>
      </c>
      <c r="D12" s="616">
        <f>C12/C11*100</f>
        <v>90.78053605504105</v>
      </c>
      <c r="E12" s="615">
        <f>E76+E85</f>
        <v>128772</v>
      </c>
      <c r="F12" s="617">
        <f>E12/E11*100</f>
        <v>91.72513516016213</v>
      </c>
      <c r="G12" s="618">
        <f>G76+G85</f>
        <v>1501</v>
      </c>
      <c r="H12" s="617">
        <f>G12/G11*100</f>
        <v>86.66281755196304</v>
      </c>
      <c r="I12" s="618">
        <f>I76+I85</f>
        <v>4316</v>
      </c>
      <c r="J12" s="617">
        <f>I12/I11*100</f>
        <v>88.35209825997953</v>
      </c>
      <c r="K12" s="618">
        <f>K76+K85</f>
        <v>66772</v>
      </c>
      <c r="L12" s="617">
        <f>K12/K11*100</f>
        <v>88.87528284307201</v>
      </c>
      <c r="M12" s="618">
        <f>M76+M85</f>
        <v>6058</v>
      </c>
      <c r="N12" s="616">
        <f>M12/M11*100</f>
        <v>95.43163201008191</v>
      </c>
      <c r="O12" s="615">
        <f>O76+O85</f>
        <v>16427</v>
      </c>
      <c r="P12" s="617">
        <f>O12/O11*100</f>
        <v>93.74001369550331</v>
      </c>
      <c r="Q12" s="194"/>
    </row>
    <row r="13" spans="1:17" ht="2.25" customHeight="1" thickBot="1">
      <c r="A13" s="1"/>
      <c r="B13" s="41"/>
      <c r="C13" s="42"/>
      <c r="D13" s="35"/>
      <c r="E13" s="36"/>
      <c r="F13" s="35"/>
      <c r="G13" s="35"/>
      <c r="H13" s="35"/>
      <c r="I13" s="35"/>
      <c r="J13" s="35"/>
      <c r="K13" s="35"/>
      <c r="L13" s="35"/>
      <c r="M13" s="35"/>
      <c r="N13" s="35"/>
      <c r="O13" s="36"/>
      <c r="P13" s="18"/>
      <c r="Q13" s="1"/>
    </row>
    <row r="14" spans="1:17" s="86" customFormat="1" ht="14.25" customHeight="1">
      <c r="A14" s="111"/>
      <c r="B14" s="183" t="s">
        <v>48</v>
      </c>
      <c r="C14" s="184">
        <v>23568</v>
      </c>
      <c r="D14" s="56">
        <v>95</v>
      </c>
      <c r="E14" s="185">
        <v>13810</v>
      </c>
      <c r="F14" s="56">
        <v>94</v>
      </c>
      <c r="G14" s="184">
        <v>231</v>
      </c>
      <c r="H14" s="56">
        <v>78</v>
      </c>
      <c r="I14" s="184">
        <v>652</v>
      </c>
      <c r="J14" s="56">
        <v>120</v>
      </c>
      <c r="K14" s="184">
        <v>7836</v>
      </c>
      <c r="L14" s="56">
        <v>95</v>
      </c>
      <c r="M14" s="184">
        <v>1039</v>
      </c>
      <c r="N14" s="56">
        <v>98</v>
      </c>
      <c r="O14" s="185">
        <v>1536</v>
      </c>
      <c r="P14" s="55">
        <v>112</v>
      </c>
      <c r="Q14" s="111"/>
    </row>
    <row r="15" spans="1:17" s="86" customFormat="1" ht="14.25" customHeight="1">
      <c r="A15" s="111"/>
      <c r="B15" s="72" t="s">
        <v>24</v>
      </c>
      <c r="C15" s="184">
        <v>25060</v>
      </c>
      <c r="D15" s="56">
        <v>94</v>
      </c>
      <c r="E15" s="185">
        <v>14838</v>
      </c>
      <c r="F15" s="56">
        <v>94</v>
      </c>
      <c r="G15" s="184">
        <v>236</v>
      </c>
      <c r="H15" s="56">
        <v>116</v>
      </c>
      <c r="I15" s="184">
        <v>646</v>
      </c>
      <c r="J15" s="56">
        <v>126</v>
      </c>
      <c r="K15" s="184">
        <v>8226</v>
      </c>
      <c r="L15" s="56">
        <v>94</v>
      </c>
      <c r="M15" s="184">
        <v>1114</v>
      </c>
      <c r="N15" s="56">
        <v>87</v>
      </c>
      <c r="O15" s="185">
        <v>1542</v>
      </c>
      <c r="P15" s="55">
        <v>98</v>
      </c>
      <c r="Q15" s="111"/>
    </row>
    <row r="16" spans="1:17" s="86" customFormat="1" ht="14.25" customHeight="1">
      <c r="A16" s="111"/>
      <c r="B16" s="72" t="s">
        <v>31</v>
      </c>
      <c r="C16" s="184">
        <v>23241</v>
      </c>
      <c r="D16" s="56">
        <v>80</v>
      </c>
      <c r="E16" s="185">
        <v>13863</v>
      </c>
      <c r="F16" s="56">
        <v>80</v>
      </c>
      <c r="G16" s="184">
        <v>189</v>
      </c>
      <c r="H16" s="56">
        <v>76</v>
      </c>
      <c r="I16" s="184">
        <v>472</v>
      </c>
      <c r="J16" s="56">
        <v>93</v>
      </c>
      <c r="K16" s="184">
        <v>7770</v>
      </c>
      <c r="L16" s="56">
        <v>81</v>
      </c>
      <c r="M16" s="184">
        <v>947</v>
      </c>
      <c r="N16" s="56">
        <v>79</v>
      </c>
      <c r="O16" s="185">
        <v>1561</v>
      </c>
      <c r="P16" s="55">
        <v>89</v>
      </c>
      <c r="Q16" s="111"/>
    </row>
    <row r="17" spans="1:17" s="86" customFormat="1" ht="14.25" customHeight="1">
      <c r="A17" s="111"/>
      <c r="B17" s="167" t="s">
        <v>17</v>
      </c>
      <c r="C17" s="391">
        <f>SUM(C14:C16)</f>
        <v>71869</v>
      </c>
      <c r="D17" s="172">
        <v>89</v>
      </c>
      <c r="E17" s="392">
        <f>SUM(E14:E16)</f>
        <v>42511</v>
      </c>
      <c r="F17" s="172">
        <v>89</v>
      </c>
      <c r="G17" s="391">
        <f>SUM(G14:G16)</f>
        <v>656</v>
      </c>
      <c r="H17" s="172">
        <v>87</v>
      </c>
      <c r="I17" s="391">
        <f>SUM(I14:I16)</f>
        <v>1770</v>
      </c>
      <c r="J17" s="172">
        <v>113</v>
      </c>
      <c r="K17" s="391">
        <f>SUM(K14:K16)</f>
        <v>23832</v>
      </c>
      <c r="L17" s="172">
        <v>90</v>
      </c>
      <c r="M17" s="391">
        <f>SUM(M14:M16)</f>
        <v>3100</v>
      </c>
      <c r="N17" s="172">
        <v>88</v>
      </c>
      <c r="O17" s="392">
        <f>SUM(O14:O16)</f>
        <v>4639</v>
      </c>
      <c r="P17" s="167">
        <v>99</v>
      </c>
      <c r="Q17" s="111"/>
    </row>
    <row r="18" spans="1:17" s="86" customFormat="1" ht="14.25" customHeight="1">
      <c r="A18" s="111"/>
      <c r="B18" s="72" t="s">
        <v>26</v>
      </c>
      <c r="C18" s="184">
        <v>23895</v>
      </c>
      <c r="D18" s="56">
        <v>89</v>
      </c>
      <c r="E18" s="185">
        <v>14730</v>
      </c>
      <c r="F18" s="56">
        <v>88</v>
      </c>
      <c r="G18" s="184">
        <v>216</v>
      </c>
      <c r="H18" s="56">
        <v>77</v>
      </c>
      <c r="I18" s="184">
        <v>546</v>
      </c>
      <c r="J18" s="56">
        <v>106</v>
      </c>
      <c r="K18" s="184">
        <v>7503</v>
      </c>
      <c r="L18" s="56">
        <v>90</v>
      </c>
      <c r="M18" s="184">
        <v>900</v>
      </c>
      <c r="N18" s="56">
        <v>92</v>
      </c>
      <c r="O18" s="185">
        <v>1611</v>
      </c>
      <c r="P18" s="55">
        <v>104</v>
      </c>
      <c r="Q18" s="111"/>
    </row>
    <row r="19" spans="1:17" s="86" customFormat="1" ht="14.25" customHeight="1">
      <c r="A19" s="111"/>
      <c r="B19" s="72" t="s">
        <v>27</v>
      </c>
      <c r="C19" s="184">
        <v>21589</v>
      </c>
      <c r="D19" s="56">
        <v>83</v>
      </c>
      <c r="E19" s="185">
        <v>13011</v>
      </c>
      <c r="F19" s="56">
        <v>81</v>
      </c>
      <c r="G19" s="184">
        <v>206</v>
      </c>
      <c r="H19" s="56">
        <v>83</v>
      </c>
      <c r="I19" s="184">
        <v>479</v>
      </c>
      <c r="J19" s="56">
        <v>89</v>
      </c>
      <c r="K19" s="184">
        <v>6977</v>
      </c>
      <c r="L19" s="56">
        <v>86</v>
      </c>
      <c r="M19" s="184">
        <v>916</v>
      </c>
      <c r="N19" s="56">
        <v>89</v>
      </c>
      <c r="O19" s="185">
        <v>1254</v>
      </c>
      <c r="P19" s="55">
        <v>91</v>
      </c>
      <c r="Q19" s="111"/>
    </row>
    <row r="20" spans="1:17" s="86" customFormat="1" ht="14.25" customHeight="1">
      <c r="A20" s="111"/>
      <c r="B20" s="72" t="s">
        <v>73</v>
      </c>
      <c r="C20" s="184">
        <v>24270</v>
      </c>
      <c r="D20" s="56">
        <v>99</v>
      </c>
      <c r="E20" s="185">
        <v>14532</v>
      </c>
      <c r="F20" s="56">
        <v>98</v>
      </c>
      <c r="G20" s="184">
        <v>225</v>
      </c>
      <c r="H20" s="56">
        <v>81</v>
      </c>
      <c r="I20" s="184">
        <v>490</v>
      </c>
      <c r="J20" s="56">
        <v>103</v>
      </c>
      <c r="K20" s="184">
        <v>7967</v>
      </c>
      <c r="L20" s="56">
        <v>99</v>
      </c>
      <c r="M20" s="184">
        <v>1056</v>
      </c>
      <c r="N20" s="56">
        <v>104</v>
      </c>
      <c r="O20" s="185">
        <v>1574</v>
      </c>
      <c r="P20" s="55">
        <v>92</v>
      </c>
      <c r="Q20" s="111"/>
    </row>
    <row r="21" spans="1:17" s="86" customFormat="1" ht="14.25" customHeight="1">
      <c r="A21" s="111"/>
      <c r="B21" s="167" t="s">
        <v>12</v>
      </c>
      <c r="C21" s="391">
        <f>SUM(C18:C20)</f>
        <v>69754</v>
      </c>
      <c r="D21" s="172">
        <v>90</v>
      </c>
      <c r="E21" s="392">
        <f>SUM(E18:E20)</f>
        <v>42273</v>
      </c>
      <c r="F21" s="172">
        <v>89</v>
      </c>
      <c r="G21" s="391">
        <f>SUM(G18:G20)</f>
        <v>647</v>
      </c>
      <c r="H21" s="172">
        <v>80</v>
      </c>
      <c r="I21" s="391">
        <f>SUM(I18:I20)</f>
        <v>1515</v>
      </c>
      <c r="J21" s="172">
        <v>99</v>
      </c>
      <c r="K21" s="391">
        <f>SUM(K18:K20)</f>
        <v>22447</v>
      </c>
      <c r="L21" s="172">
        <v>92</v>
      </c>
      <c r="M21" s="391">
        <f>SUM(M18:M20)</f>
        <v>2872</v>
      </c>
      <c r="N21" s="172">
        <v>95</v>
      </c>
      <c r="O21" s="392">
        <f>SUM(O18:O20)</f>
        <v>4439</v>
      </c>
      <c r="P21" s="167">
        <v>96</v>
      </c>
      <c r="Q21" s="111"/>
    </row>
    <row r="22" spans="1:17" s="86" customFormat="1" ht="17.25" customHeight="1">
      <c r="A22" s="111"/>
      <c r="B22" s="336" t="s">
        <v>50</v>
      </c>
      <c r="C22" s="393">
        <v>141623</v>
      </c>
      <c r="D22" s="377">
        <v>90</v>
      </c>
      <c r="E22" s="394">
        <v>84784</v>
      </c>
      <c r="F22" s="377">
        <v>89</v>
      </c>
      <c r="G22" s="393">
        <v>1303</v>
      </c>
      <c r="H22" s="377">
        <v>84</v>
      </c>
      <c r="I22" s="393">
        <v>3285</v>
      </c>
      <c r="J22" s="377">
        <v>106</v>
      </c>
      <c r="K22" s="393">
        <v>46279</v>
      </c>
      <c r="L22" s="377">
        <v>91</v>
      </c>
      <c r="M22" s="393">
        <v>5972</v>
      </c>
      <c r="N22" s="377">
        <v>91</v>
      </c>
      <c r="O22" s="394">
        <v>9078</v>
      </c>
      <c r="P22" s="336">
        <v>97</v>
      </c>
      <c r="Q22" s="111"/>
    </row>
    <row r="23" spans="1:17" s="86" customFormat="1" ht="16.5" customHeight="1">
      <c r="A23" s="111"/>
      <c r="B23" s="72" t="s">
        <v>37</v>
      </c>
      <c r="C23" s="184">
        <v>26726</v>
      </c>
      <c r="D23" s="56">
        <v>103</v>
      </c>
      <c r="E23" s="185">
        <v>16387</v>
      </c>
      <c r="F23" s="56">
        <v>106</v>
      </c>
      <c r="G23" s="184">
        <v>216</v>
      </c>
      <c r="H23" s="56">
        <v>100</v>
      </c>
      <c r="I23" s="184">
        <v>552</v>
      </c>
      <c r="J23" s="56">
        <v>94</v>
      </c>
      <c r="K23" s="184">
        <v>8340</v>
      </c>
      <c r="L23" s="56">
        <v>97</v>
      </c>
      <c r="M23" s="184">
        <v>1231</v>
      </c>
      <c r="N23" s="56">
        <v>128</v>
      </c>
      <c r="O23" s="185">
        <v>1840</v>
      </c>
      <c r="P23" s="55">
        <v>109</v>
      </c>
      <c r="Q23" s="111"/>
    </row>
    <row r="24" spans="1:17" s="86" customFormat="1" ht="14.25" customHeight="1">
      <c r="A24" s="111"/>
      <c r="B24" s="72" t="s">
        <v>40</v>
      </c>
      <c r="C24" s="184">
        <v>17985</v>
      </c>
      <c r="D24" s="56">
        <v>78</v>
      </c>
      <c r="E24" s="185">
        <v>10602</v>
      </c>
      <c r="F24" s="56">
        <v>77</v>
      </c>
      <c r="G24" s="184">
        <v>174</v>
      </c>
      <c r="H24" s="56">
        <v>74</v>
      </c>
      <c r="I24" s="184">
        <v>406</v>
      </c>
      <c r="J24" s="56">
        <v>76</v>
      </c>
      <c r="K24" s="184">
        <v>5834</v>
      </c>
      <c r="L24" s="56">
        <v>80</v>
      </c>
      <c r="M24" s="184">
        <v>969</v>
      </c>
      <c r="N24" s="56">
        <v>92</v>
      </c>
      <c r="O24" s="185">
        <v>1100</v>
      </c>
      <c r="P24" s="55">
        <v>81</v>
      </c>
      <c r="Q24" s="111"/>
    </row>
    <row r="25" spans="1:17" s="86" customFormat="1" ht="14.25" customHeight="1">
      <c r="A25" s="111"/>
      <c r="B25" s="72" t="s">
        <v>39</v>
      </c>
      <c r="C25" s="184">
        <v>22174</v>
      </c>
      <c r="D25" s="56">
        <v>92</v>
      </c>
      <c r="E25" s="185">
        <v>13123</v>
      </c>
      <c r="F25" s="56">
        <v>92</v>
      </c>
      <c r="G25" s="184">
        <v>161</v>
      </c>
      <c r="H25" s="56">
        <v>72</v>
      </c>
      <c r="I25" s="184">
        <v>500</v>
      </c>
      <c r="J25" s="56">
        <v>91</v>
      </c>
      <c r="K25" s="184">
        <v>7299</v>
      </c>
      <c r="L25" s="56">
        <v>92</v>
      </c>
      <c r="M25" s="184">
        <v>1091</v>
      </c>
      <c r="N25" s="56">
        <v>98</v>
      </c>
      <c r="O25" s="185">
        <v>1515</v>
      </c>
      <c r="P25" s="55">
        <v>105</v>
      </c>
      <c r="Q25" s="111"/>
    </row>
    <row r="26" spans="1:17" s="86" customFormat="1" ht="14.25" customHeight="1">
      <c r="A26" s="111"/>
      <c r="B26" s="167" t="s">
        <v>14</v>
      </c>
      <c r="C26" s="391">
        <f>SUM(C23:C25)</f>
        <v>66885</v>
      </c>
      <c r="D26" s="172">
        <v>92</v>
      </c>
      <c r="E26" s="392">
        <f>SUM(E23:E25)</f>
        <v>40112</v>
      </c>
      <c r="F26" s="172">
        <v>92</v>
      </c>
      <c r="G26" s="391">
        <f>SUM(G23:G25)</f>
        <v>551</v>
      </c>
      <c r="H26" s="172">
        <v>82</v>
      </c>
      <c r="I26" s="391">
        <f>SUM(I23:I25)</f>
        <v>1458</v>
      </c>
      <c r="J26" s="172">
        <v>87</v>
      </c>
      <c r="K26" s="391">
        <f>SUM(K23:K25)</f>
        <v>21473</v>
      </c>
      <c r="L26" s="172">
        <v>90</v>
      </c>
      <c r="M26" s="391">
        <f>SUM(M23:M25)</f>
        <v>3291</v>
      </c>
      <c r="N26" s="172">
        <v>105</v>
      </c>
      <c r="O26" s="392">
        <f>SUM(O23:O25)</f>
        <v>4455</v>
      </c>
      <c r="P26" s="172">
        <v>99</v>
      </c>
      <c r="Q26" s="111"/>
    </row>
    <row r="27" spans="1:17" ht="13.5" customHeight="1">
      <c r="A27" s="1"/>
      <c r="B27" s="25" t="s">
        <v>20</v>
      </c>
      <c r="C27" s="52">
        <v>23528</v>
      </c>
      <c r="D27" s="23">
        <v>91</v>
      </c>
      <c r="E27" s="53">
        <v>14459</v>
      </c>
      <c r="F27" s="23">
        <v>94</v>
      </c>
      <c r="G27" s="52">
        <v>212</v>
      </c>
      <c r="H27" s="23">
        <v>85</v>
      </c>
      <c r="I27" s="52">
        <v>456</v>
      </c>
      <c r="J27" s="23">
        <v>72</v>
      </c>
      <c r="K27" s="52">
        <v>7384</v>
      </c>
      <c r="L27" s="23">
        <v>86</v>
      </c>
      <c r="M27" s="52">
        <v>1017</v>
      </c>
      <c r="N27" s="23">
        <v>93</v>
      </c>
      <c r="O27" s="53">
        <v>1638</v>
      </c>
      <c r="P27" s="22">
        <v>98</v>
      </c>
      <c r="Q27" s="1"/>
    </row>
    <row r="28" spans="1:17" ht="14.25" customHeight="1">
      <c r="A28" s="1"/>
      <c r="B28" s="25" t="s">
        <v>21</v>
      </c>
      <c r="C28" s="52">
        <v>19707</v>
      </c>
      <c r="D28" s="23">
        <v>76</v>
      </c>
      <c r="E28" s="53">
        <v>12182</v>
      </c>
      <c r="F28" s="23">
        <v>78</v>
      </c>
      <c r="G28" s="52">
        <v>166</v>
      </c>
      <c r="H28" s="23">
        <v>62</v>
      </c>
      <c r="I28" s="52">
        <v>348</v>
      </c>
      <c r="J28" s="23">
        <v>57</v>
      </c>
      <c r="K28" s="52">
        <v>6216</v>
      </c>
      <c r="L28" s="23">
        <v>73</v>
      </c>
      <c r="M28" s="52">
        <v>794</v>
      </c>
      <c r="N28" s="23">
        <v>94</v>
      </c>
      <c r="O28" s="53">
        <v>1437</v>
      </c>
      <c r="P28" s="22">
        <v>87</v>
      </c>
      <c r="Q28" s="1"/>
    </row>
    <row r="29" spans="1:17" ht="14.25" customHeight="1">
      <c r="A29" s="1"/>
      <c r="B29" s="25" t="s">
        <v>22</v>
      </c>
      <c r="C29" s="52">
        <v>16946</v>
      </c>
      <c r="D29" s="23">
        <v>71</v>
      </c>
      <c r="E29" s="53">
        <v>10819</v>
      </c>
      <c r="F29" s="23">
        <v>77</v>
      </c>
      <c r="G29" s="52">
        <v>138</v>
      </c>
      <c r="H29" s="23">
        <v>65</v>
      </c>
      <c r="I29" s="52">
        <v>280</v>
      </c>
      <c r="J29" s="23">
        <v>63</v>
      </c>
      <c r="K29" s="52">
        <v>5156</v>
      </c>
      <c r="L29" s="23">
        <v>64</v>
      </c>
      <c r="M29" s="52">
        <v>553</v>
      </c>
      <c r="N29" s="23">
        <v>55</v>
      </c>
      <c r="O29" s="53">
        <v>1453</v>
      </c>
      <c r="P29" s="22">
        <v>94</v>
      </c>
      <c r="Q29" s="1"/>
    </row>
    <row r="30" spans="1:17" ht="14.25" customHeight="1">
      <c r="A30" s="1"/>
      <c r="B30" s="395" t="s">
        <v>16</v>
      </c>
      <c r="C30" s="396">
        <f>SUM(C27:C29)</f>
        <v>60181</v>
      </c>
      <c r="D30" s="174">
        <v>79</v>
      </c>
      <c r="E30" s="397">
        <f>SUM(E27:E29)</f>
        <v>37460</v>
      </c>
      <c r="F30" s="174">
        <v>83</v>
      </c>
      <c r="G30" s="396">
        <f>SUM(G27:G29)</f>
        <v>516</v>
      </c>
      <c r="H30" s="174">
        <v>70</v>
      </c>
      <c r="I30" s="396">
        <f>SUM(I27:I29)</f>
        <v>1084</v>
      </c>
      <c r="J30" s="174">
        <v>64</v>
      </c>
      <c r="K30" s="396">
        <f>SUM(K27:K29)</f>
        <v>18756</v>
      </c>
      <c r="L30" s="174">
        <v>75</v>
      </c>
      <c r="M30" s="396">
        <f>SUM(M27:M29)</f>
        <v>2364</v>
      </c>
      <c r="N30" s="174">
        <v>80</v>
      </c>
      <c r="O30" s="397">
        <f>SUM(O27:O29)</f>
        <v>4528</v>
      </c>
      <c r="P30" s="174">
        <v>95</v>
      </c>
      <c r="Q30" s="1"/>
    </row>
    <row r="31" spans="1:17" ht="14.25" customHeight="1" thickBot="1">
      <c r="A31" s="1"/>
      <c r="B31" s="398" t="s">
        <v>57</v>
      </c>
      <c r="C31" s="399">
        <f>C26+C30</f>
        <v>127066</v>
      </c>
      <c r="D31" s="400">
        <v>85</v>
      </c>
      <c r="E31" s="401">
        <f>E26+E30</f>
        <v>77572</v>
      </c>
      <c r="F31" s="402">
        <v>87</v>
      </c>
      <c r="G31" s="399">
        <f>G26+G30</f>
        <v>1067</v>
      </c>
      <c r="H31" s="402">
        <v>76</v>
      </c>
      <c r="I31" s="399">
        <f>I26+I30</f>
        <v>2542</v>
      </c>
      <c r="J31" s="402">
        <v>76</v>
      </c>
      <c r="K31" s="399">
        <f>K26+K30</f>
        <v>40229</v>
      </c>
      <c r="L31" s="402">
        <v>82</v>
      </c>
      <c r="M31" s="399">
        <f>M26+M30</f>
        <v>5655</v>
      </c>
      <c r="N31" s="403">
        <v>93</v>
      </c>
      <c r="O31" s="404">
        <f>O26+O30</f>
        <v>8983</v>
      </c>
      <c r="P31" s="400">
        <v>97</v>
      </c>
      <c r="Q31" s="194"/>
    </row>
    <row r="32" spans="1:16" ht="14.25">
      <c r="A32" s="1"/>
      <c r="B32" s="183" t="s">
        <v>58</v>
      </c>
      <c r="C32" s="184">
        <v>15710</v>
      </c>
      <c r="D32" s="56">
        <v>67</v>
      </c>
      <c r="E32" s="185">
        <v>10259</v>
      </c>
      <c r="F32" s="56">
        <v>74</v>
      </c>
      <c r="G32" s="184">
        <v>139</v>
      </c>
      <c r="H32" s="56">
        <v>60</v>
      </c>
      <c r="I32" s="184">
        <v>259</v>
      </c>
      <c r="J32" s="56">
        <v>40</v>
      </c>
      <c r="K32" s="184">
        <v>4561</v>
      </c>
      <c r="L32" s="56">
        <v>58</v>
      </c>
      <c r="M32" s="184">
        <v>492</v>
      </c>
      <c r="N32" s="56">
        <v>47</v>
      </c>
      <c r="O32" s="185">
        <v>1086</v>
      </c>
      <c r="P32" s="55">
        <v>71</v>
      </c>
    </row>
    <row r="33" spans="1:16" ht="14.25">
      <c r="A33" s="1"/>
      <c r="B33" s="72" t="s">
        <v>24</v>
      </c>
      <c r="C33" s="184">
        <v>15153</v>
      </c>
      <c r="D33" s="56">
        <v>61</v>
      </c>
      <c r="E33" s="185">
        <v>10268</v>
      </c>
      <c r="F33" s="56">
        <v>69</v>
      </c>
      <c r="G33" s="184">
        <v>132</v>
      </c>
      <c r="H33" s="56">
        <v>56</v>
      </c>
      <c r="I33" s="184">
        <v>222</v>
      </c>
      <c r="J33" s="56">
        <v>34</v>
      </c>
      <c r="K33" s="184">
        <v>4133</v>
      </c>
      <c r="L33" s="56">
        <v>50</v>
      </c>
      <c r="M33" s="184">
        <v>398</v>
      </c>
      <c r="N33" s="56">
        <v>36</v>
      </c>
      <c r="O33" s="185">
        <v>1066</v>
      </c>
      <c r="P33" s="55">
        <v>69</v>
      </c>
    </row>
    <row r="34" spans="1:16" ht="14.25">
      <c r="A34" s="1"/>
      <c r="B34" s="72" t="s">
        <v>31</v>
      </c>
      <c r="C34" s="184">
        <v>14817</v>
      </c>
      <c r="D34" s="56">
        <v>64</v>
      </c>
      <c r="E34" s="185">
        <v>9720</v>
      </c>
      <c r="F34" s="56">
        <v>70</v>
      </c>
      <c r="G34" s="184">
        <v>85</v>
      </c>
      <c r="H34" s="56">
        <v>45</v>
      </c>
      <c r="I34" s="184">
        <v>265</v>
      </c>
      <c r="J34" s="56">
        <v>56</v>
      </c>
      <c r="K34" s="184">
        <v>4247</v>
      </c>
      <c r="L34" s="56">
        <v>55</v>
      </c>
      <c r="M34" s="184">
        <v>500</v>
      </c>
      <c r="N34" s="56">
        <v>53</v>
      </c>
      <c r="O34" s="185">
        <v>1097</v>
      </c>
      <c r="P34" s="55">
        <v>70</v>
      </c>
    </row>
    <row r="35" spans="1:16" ht="14.25">
      <c r="A35" s="1"/>
      <c r="B35" s="229" t="s">
        <v>17</v>
      </c>
      <c r="C35" s="282">
        <f>SUM(C32:C34)</f>
        <v>45680</v>
      </c>
      <c r="D35" s="245">
        <f>C35/C17*100</f>
        <v>63.56008849434388</v>
      </c>
      <c r="E35" s="283">
        <f>SUM(E32:E34)</f>
        <v>30247</v>
      </c>
      <c r="F35" s="245">
        <f>E35/E17*100</f>
        <v>71.15099621274493</v>
      </c>
      <c r="G35" s="282">
        <f>SUM(G32:G34)</f>
        <v>356</v>
      </c>
      <c r="H35" s="245">
        <f>G35/G17*100</f>
        <v>54.268292682926834</v>
      </c>
      <c r="I35" s="282">
        <f>SUM(I32:I34)</f>
        <v>746</v>
      </c>
      <c r="J35" s="245">
        <f>I35/I17*100</f>
        <v>42.14689265536723</v>
      </c>
      <c r="K35" s="282">
        <f>SUM(K32:K34)</f>
        <v>12941</v>
      </c>
      <c r="L35" s="245">
        <f>K35/K17*100</f>
        <v>54.30093991272239</v>
      </c>
      <c r="M35" s="282">
        <f>SUM(M32:M34)</f>
        <v>1390</v>
      </c>
      <c r="N35" s="245">
        <f>M35/M17*100</f>
        <v>44.83870967741935</v>
      </c>
      <c r="O35" s="283">
        <f>SUM(O32:O34)</f>
        <v>3249</v>
      </c>
      <c r="P35" s="245">
        <f>O35/O17*100</f>
        <v>70.03664582884242</v>
      </c>
    </row>
    <row r="36" spans="1:16" ht="14.25">
      <c r="A36" s="1"/>
      <c r="B36" s="72" t="s">
        <v>26</v>
      </c>
      <c r="C36" s="184">
        <v>16696</v>
      </c>
      <c r="D36" s="56">
        <v>70</v>
      </c>
      <c r="E36" s="185">
        <v>10583</v>
      </c>
      <c r="F36" s="56">
        <v>72</v>
      </c>
      <c r="G36" s="184">
        <v>99</v>
      </c>
      <c r="H36" s="56">
        <v>46</v>
      </c>
      <c r="I36" s="184">
        <v>326</v>
      </c>
      <c r="J36" s="56">
        <v>60</v>
      </c>
      <c r="K36" s="184">
        <v>5176</v>
      </c>
      <c r="L36" s="56">
        <v>69</v>
      </c>
      <c r="M36" s="184">
        <v>512</v>
      </c>
      <c r="N36" s="56">
        <v>57</v>
      </c>
      <c r="O36" s="185">
        <v>1368</v>
      </c>
      <c r="P36" s="55">
        <v>85</v>
      </c>
    </row>
    <row r="37" spans="1:16" ht="14.25">
      <c r="A37" s="1"/>
      <c r="B37" s="72" t="s">
        <v>27</v>
      </c>
      <c r="C37" s="184">
        <v>15093</v>
      </c>
      <c r="D37" s="99">
        <v>70</v>
      </c>
      <c r="E37" s="185">
        <v>9411</v>
      </c>
      <c r="F37" s="56">
        <f aca="true" t="shared" si="0" ref="F37:F44">E37/E19*100</f>
        <v>72.3311044500807</v>
      </c>
      <c r="G37" s="184">
        <v>123</v>
      </c>
      <c r="H37" s="56">
        <v>60</v>
      </c>
      <c r="I37" s="184">
        <v>278</v>
      </c>
      <c r="J37" s="56">
        <v>58</v>
      </c>
      <c r="K37" s="184">
        <v>4728</v>
      </c>
      <c r="L37" s="56">
        <v>68</v>
      </c>
      <c r="M37" s="184">
        <v>553</v>
      </c>
      <c r="N37" s="56">
        <v>60</v>
      </c>
      <c r="O37" s="185">
        <v>1238</v>
      </c>
      <c r="P37" s="55">
        <v>99</v>
      </c>
    </row>
    <row r="38" spans="1:16" ht="14.25">
      <c r="A38" s="1"/>
      <c r="B38" s="72" t="s">
        <v>28</v>
      </c>
      <c r="C38" s="184">
        <f>E38+G38+I38+K38+M38</f>
        <v>17777</v>
      </c>
      <c r="D38" s="99">
        <f aca="true" t="shared" si="1" ref="D38:D43">C38/C20*100</f>
        <v>73.24680675731355</v>
      </c>
      <c r="E38" s="185">
        <v>10801</v>
      </c>
      <c r="F38" s="56">
        <f t="shared" si="0"/>
        <v>74.32562620423893</v>
      </c>
      <c r="G38" s="184">
        <v>151</v>
      </c>
      <c r="H38" s="56">
        <f aca="true" t="shared" si="2" ref="H38:H44">G38/G20*100</f>
        <v>67.11111111111111</v>
      </c>
      <c r="I38" s="184">
        <v>431</v>
      </c>
      <c r="J38" s="56">
        <f aca="true" t="shared" si="3" ref="J38:J44">I38/I20*100</f>
        <v>87.95918367346938</v>
      </c>
      <c r="K38" s="184">
        <v>5763</v>
      </c>
      <c r="L38" s="56">
        <f aca="true" t="shared" si="4" ref="L38:L44">K38/K20*100</f>
        <v>72.33588552780218</v>
      </c>
      <c r="M38" s="184">
        <v>631</v>
      </c>
      <c r="N38" s="99">
        <f aca="true" t="shared" si="5" ref="N38:N44">M38/M20*100</f>
        <v>59.753787878787875</v>
      </c>
      <c r="O38" s="185">
        <v>1351</v>
      </c>
      <c r="P38" s="56">
        <f aca="true" t="shared" si="6" ref="P38:P44">O38/O20*100</f>
        <v>85.83227445997458</v>
      </c>
    </row>
    <row r="39" spans="1:16" ht="14.25">
      <c r="A39" s="1"/>
      <c r="B39" s="279" t="s">
        <v>12</v>
      </c>
      <c r="C39" s="273">
        <f>SUM(C36:C38)</f>
        <v>49566</v>
      </c>
      <c r="D39" s="274">
        <f t="shared" si="1"/>
        <v>71.058290563982</v>
      </c>
      <c r="E39" s="275">
        <f>SUM(E36:E38)</f>
        <v>30795</v>
      </c>
      <c r="F39" s="241">
        <f t="shared" si="0"/>
        <v>72.8479171102122</v>
      </c>
      <c r="G39" s="273">
        <f>SUM(G36:G38)</f>
        <v>373</v>
      </c>
      <c r="H39" s="241">
        <f t="shared" si="2"/>
        <v>57.650695517774345</v>
      </c>
      <c r="I39" s="273">
        <f>SUM(I36:I38)</f>
        <v>1035</v>
      </c>
      <c r="J39" s="241">
        <f t="shared" si="3"/>
        <v>68.31683168316832</v>
      </c>
      <c r="K39" s="273">
        <f>SUM(K36:K38)</f>
        <v>15667</v>
      </c>
      <c r="L39" s="241">
        <f t="shared" si="4"/>
        <v>69.79551833207111</v>
      </c>
      <c r="M39" s="273">
        <f>SUM(M36:M38)</f>
        <v>1696</v>
      </c>
      <c r="N39" s="274">
        <f t="shared" si="5"/>
        <v>59.05292479108635</v>
      </c>
      <c r="O39" s="275">
        <f>SUM(O36:O38)</f>
        <v>3957</v>
      </c>
      <c r="P39" s="241">
        <f t="shared" si="6"/>
        <v>89.14169858076143</v>
      </c>
    </row>
    <row r="40" spans="1:16" ht="14.25">
      <c r="A40" s="1"/>
      <c r="B40" s="276" t="s">
        <v>99</v>
      </c>
      <c r="C40" s="277">
        <f>C35+C39</f>
        <v>95246</v>
      </c>
      <c r="D40" s="259">
        <f t="shared" si="1"/>
        <v>67.2532003982404</v>
      </c>
      <c r="E40" s="278">
        <f>E35+E39</f>
        <v>61042</v>
      </c>
      <c r="F40" s="258">
        <f t="shared" si="0"/>
        <v>71.99707491979619</v>
      </c>
      <c r="G40" s="277">
        <f>G35+G39</f>
        <v>729</v>
      </c>
      <c r="H40" s="258">
        <f t="shared" si="2"/>
        <v>55.94781273983116</v>
      </c>
      <c r="I40" s="277">
        <f>I35+I39</f>
        <v>1781</v>
      </c>
      <c r="J40" s="258">
        <f t="shared" si="3"/>
        <v>54.216133942161335</v>
      </c>
      <c r="K40" s="277">
        <f>K35+K39</f>
        <v>28608</v>
      </c>
      <c r="L40" s="258">
        <f t="shared" si="4"/>
        <v>61.81637459754964</v>
      </c>
      <c r="M40" s="277">
        <f>M35+M39</f>
        <v>3086</v>
      </c>
      <c r="N40" s="259">
        <f t="shared" si="5"/>
        <v>51.67448091091762</v>
      </c>
      <c r="O40" s="278">
        <f>O35+O39</f>
        <v>7206</v>
      </c>
      <c r="P40" s="260">
        <f t="shared" si="6"/>
        <v>79.37871777924653</v>
      </c>
    </row>
    <row r="41" spans="1:16" ht="14.25">
      <c r="A41" s="1"/>
      <c r="B41" s="72" t="s">
        <v>37</v>
      </c>
      <c r="C41" s="184">
        <f>E41+G41+I41+K41+M41</f>
        <v>19437</v>
      </c>
      <c r="D41" s="99">
        <f t="shared" si="1"/>
        <v>72.72693257502057</v>
      </c>
      <c r="E41" s="185">
        <v>11766</v>
      </c>
      <c r="F41" s="56">
        <f t="shared" si="0"/>
        <v>71.8008177213645</v>
      </c>
      <c r="G41" s="184">
        <v>154</v>
      </c>
      <c r="H41" s="56">
        <f t="shared" si="2"/>
        <v>71.29629629629629</v>
      </c>
      <c r="I41" s="184">
        <v>424</v>
      </c>
      <c r="J41" s="56">
        <f t="shared" si="3"/>
        <v>76.81159420289855</v>
      </c>
      <c r="K41" s="184">
        <v>6494</v>
      </c>
      <c r="L41" s="56">
        <f t="shared" si="4"/>
        <v>77.86570743405275</v>
      </c>
      <c r="M41" s="184">
        <v>599</v>
      </c>
      <c r="N41" s="99">
        <f t="shared" si="5"/>
        <v>48.65962632006499</v>
      </c>
      <c r="O41" s="185">
        <v>1473</v>
      </c>
      <c r="P41" s="56">
        <f t="shared" si="6"/>
        <v>80.05434782608695</v>
      </c>
    </row>
    <row r="42" spans="1:16" ht="14.25">
      <c r="A42" s="1"/>
      <c r="B42" s="72" t="s">
        <v>40</v>
      </c>
      <c r="C42" s="184">
        <f>E42+G42+I42+K42+M42</f>
        <v>14425</v>
      </c>
      <c r="D42" s="99">
        <f t="shared" si="1"/>
        <v>80.20572699471782</v>
      </c>
      <c r="E42" s="185">
        <v>8630</v>
      </c>
      <c r="F42" s="56">
        <f t="shared" si="0"/>
        <v>81.399735898887</v>
      </c>
      <c r="G42" s="184">
        <v>107</v>
      </c>
      <c r="H42" s="56">
        <f t="shared" si="2"/>
        <v>61.49425287356321</v>
      </c>
      <c r="I42" s="184">
        <v>255</v>
      </c>
      <c r="J42" s="56">
        <f t="shared" si="3"/>
        <v>62.80788177339901</v>
      </c>
      <c r="K42" s="184">
        <v>4869</v>
      </c>
      <c r="L42" s="56">
        <f t="shared" si="4"/>
        <v>83.45903325334247</v>
      </c>
      <c r="M42" s="184">
        <v>564</v>
      </c>
      <c r="N42" s="99">
        <f t="shared" si="5"/>
        <v>58.204334365325074</v>
      </c>
      <c r="O42" s="185">
        <v>1143</v>
      </c>
      <c r="P42" s="56">
        <f t="shared" si="6"/>
        <v>103.9090909090909</v>
      </c>
    </row>
    <row r="43" spans="1:16" ht="14.25">
      <c r="A43" s="1"/>
      <c r="B43" s="72" t="s">
        <v>105</v>
      </c>
      <c r="C43" s="184">
        <f>E43+G43+I43+K43+M43</f>
        <v>17848</v>
      </c>
      <c r="D43" s="99">
        <f t="shared" si="1"/>
        <v>80.4906647424912</v>
      </c>
      <c r="E43" s="185">
        <v>10541</v>
      </c>
      <c r="F43" s="56">
        <f t="shared" si="0"/>
        <v>80.32462089461251</v>
      </c>
      <c r="G43" s="184">
        <v>109</v>
      </c>
      <c r="H43" s="56">
        <f t="shared" si="2"/>
        <v>67.70186335403726</v>
      </c>
      <c r="I43" s="184">
        <v>390</v>
      </c>
      <c r="J43" s="56">
        <f t="shared" si="3"/>
        <v>78</v>
      </c>
      <c r="K43" s="184">
        <v>6042</v>
      </c>
      <c r="L43" s="56">
        <f t="shared" si="4"/>
        <v>82.77846280312372</v>
      </c>
      <c r="M43" s="184">
        <v>766</v>
      </c>
      <c r="N43" s="99">
        <f t="shared" si="5"/>
        <v>70.21081576535289</v>
      </c>
      <c r="O43" s="185">
        <v>1486</v>
      </c>
      <c r="P43" s="56">
        <f t="shared" si="6"/>
        <v>98.08580858085809</v>
      </c>
    </row>
    <row r="44" spans="1:16" ht="14.25">
      <c r="A44" s="1"/>
      <c r="B44" s="229" t="s">
        <v>14</v>
      </c>
      <c r="C44" s="280">
        <f>SUM(C41:C43)</f>
        <v>51710</v>
      </c>
      <c r="D44" s="242">
        <f aca="true" t="shared" si="7" ref="D44:D50">C44/C26*100</f>
        <v>77.31180384241608</v>
      </c>
      <c r="E44" s="281">
        <f>SUM(E41:E43)</f>
        <v>30937</v>
      </c>
      <c r="F44" s="247">
        <f t="shared" si="0"/>
        <v>77.12654567211807</v>
      </c>
      <c r="G44" s="280">
        <f>SUM(G41:G43)</f>
        <v>370</v>
      </c>
      <c r="H44" s="247">
        <f t="shared" si="2"/>
        <v>67.15063520871144</v>
      </c>
      <c r="I44" s="280">
        <f>SUM(I41:I43)</f>
        <v>1069</v>
      </c>
      <c r="J44" s="247">
        <f t="shared" si="3"/>
        <v>73.3196159122085</v>
      </c>
      <c r="K44" s="280">
        <f>SUM(K41:K43)</f>
        <v>17405</v>
      </c>
      <c r="L44" s="247">
        <f t="shared" si="4"/>
        <v>81.05527872211614</v>
      </c>
      <c r="M44" s="280">
        <f>SUM(M41:M43)</f>
        <v>1929</v>
      </c>
      <c r="N44" s="242">
        <f t="shared" si="5"/>
        <v>58.61440291704649</v>
      </c>
      <c r="O44" s="281">
        <f>SUM(O41:O43)</f>
        <v>4102</v>
      </c>
      <c r="P44" s="247">
        <f t="shared" si="6"/>
        <v>92.0763187429854</v>
      </c>
    </row>
    <row r="45" spans="1:16" ht="14.25">
      <c r="A45" s="1"/>
      <c r="B45" s="72" t="s">
        <v>20</v>
      </c>
      <c r="C45" s="184">
        <f>E45+G45+I45+K45+M45</f>
        <v>19419</v>
      </c>
      <c r="D45" s="99">
        <f t="shared" si="7"/>
        <v>82.53570214212853</v>
      </c>
      <c r="E45" s="185">
        <v>11278</v>
      </c>
      <c r="F45" s="56">
        <f aca="true" t="shared" si="8" ref="F45:F50">E45/E27*100</f>
        <v>77.9998616778477</v>
      </c>
      <c r="G45" s="184">
        <v>155</v>
      </c>
      <c r="H45" s="56">
        <f aca="true" t="shared" si="9" ref="H45:H50">G45/G27*100</f>
        <v>73.11320754716981</v>
      </c>
      <c r="I45" s="184">
        <v>392</v>
      </c>
      <c r="J45" s="56">
        <f aca="true" t="shared" si="10" ref="J45:J50">I45/I27*100</f>
        <v>85.96491228070175</v>
      </c>
      <c r="K45" s="184">
        <v>7090</v>
      </c>
      <c r="L45" s="56">
        <f aca="true" t="shared" si="11" ref="L45:L50">K45/K27*100</f>
        <v>96.0184182015168</v>
      </c>
      <c r="M45" s="184">
        <v>504</v>
      </c>
      <c r="N45" s="99">
        <f aca="true" t="shared" si="12" ref="N45:N50">M45/M27*100</f>
        <v>49.557522123893804</v>
      </c>
      <c r="O45" s="185">
        <v>1526</v>
      </c>
      <c r="P45" s="56">
        <f aca="true" t="shared" si="13" ref="P45:P51">O45/O27*100</f>
        <v>93.16239316239316</v>
      </c>
    </row>
    <row r="46" spans="1:16" ht="14.25">
      <c r="A46" s="1"/>
      <c r="B46" s="72" t="s">
        <v>122</v>
      </c>
      <c r="C46" s="184">
        <f>E46+G46+I46+K46+M46</f>
        <v>17670</v>
      </c>
      <c r="D46" s="99">
        <f>C46/C28*100</f>
        <v>89.66357131983558</v>
      </c>
      <c r="E46" s="185">
        <v>10397</v>
      </c>
      <c r="F46" s="56">
        <f t="shared" si="8"/>
        <v>85.34723362337876</v>
      </c>
      <c r="G46" s="184">
        <v>171</v>
      </c>
      <c r="H46" s="56">
        <f t="shared" si="9"/>
        <v>103.01204819277108</v>
      </c>
      <c r="I46" s="184">
        <v>421</v>
      </c>
      <c r="J46" s="56">
        <f t="shared" si="10"/>
        <v>120.97701149425288</v>
      </c>
      <c r="K46" s="184">
        <v>6242</v>
      </c>
      <c r="L46" s="56">
        <f t="shared" si="11"/>
        <v>100.41827541827541</v>
      </c>
      <c r="M46" s="184">
        <v>439</v>
      </c>
      <c r="N46" s="99">
        <f t="shared" si="12"/>
        <v>55.2896725440806</v>
      </c>
      <c r="O46" s="185">
        <v>1472</v>
      </c>
      <c r="P46" s="56">
        <f t="shared" si="13"/>
        <v>102.43562978427279</v>
      </c>
    </row>
    <row r="47" spans="1:16" ht="14.25">
      <c r="A47" s="1"/>
      <c r="B47" s="72" t="s">
        <v>22</v>
      </c>
      <c r="C47" s="184">
        <f>E47+G47+I47+K47+M47</f>
        <v>17367</v>
      </c>
      <c r="D47" s="99">
        <f t="shared" si="7"/>
        <v>102.48436209134898</v>
      </c>
      <c r="E47" s="185">
        <v>10205</v>
      </c>
      <c r="F47" s="56">
        <f t="shared" si="8"/>
        <v>94.32479896478418</v>
      </c>
      <c r="G47" s="184">
        <v>135</v>
      </c>
      <c r="H47" s="56">
        <f t="shared" si="9"/>
        <v>97.82608695652173</v>
      </c>
      <c r="I47" s="184">
        <v>375</v>
      </c>
      <c r="J47" s="56">
        <f t="shared" si="10"/>
        <v>133.92857142857142</v>
      </c>
      <c r="K47" s="184">
        <v>6106</v>
      </c>
      <c r="L47" s="56">
        <f t="shared" si="11"/>
        <v>118.42513576415826</v>
      </c>
      <c r="M47" s="184">
        <v>546</v>
      </c>
      <c r="N47" s="99">
        <f t="shared" si="12"/>
        <v>98.73417721518987</v>
      </c>
      <c r="O47" s="185">
        <v>1363</v>
      </c>
      <c r="P47" s="56">
        <f t="shared" si="13"/>
        <v>93.805918788713</v>
      </c>
    </row>
    <row r="48" spans="1:16" ht="14.25">
      <c r="A48" s="1"/>
      <c r="B48" s="272" t="s">
        <v>16</v>
      </c>
      <c r="C48" s="273">
        <f>SUM(C45:C47)</f>
        <v>54456</v>
      </c>
      <c r="D48" s="274">
        <f t="shared" si="7"/>
        <v>90.48703079044881</v>
      </c>
      <c r="E48" s="275">
        <f>SUM(E45:E47)</f>
        <v>31880</v>
      </c>
      <c r="F48" s="241">
        <f t="shared" si="8"/>
        <v>85.10411105178858</v>
      </c>
      <c r="G48" s="273">
        <f>SUM(G45:G47)</f>
        <v>461</v>
      </c>
      <c r="H48" s="241">
        <f t="shared" si="9"/>
        <v>89.34108527131784</v>
      </c>
      <c r="I48" s="273">
        <f>SUM(I45:I47)</f>
        <v>1188</v>
      </c>
      <c r="J48" s="241">
        <f t="shared" si="10"/>
        <v>109.59409594095942</v>
      </c>
      <c r="K48" s="273">
        <f>SUM(K45:K47)</f>
        <v>19438</v>
      </c>
      <c r="L48" s="241">
        <f t="shared" si="11"/>
        <v>103.63616975901044</v>
      </c>
      <c r="M48" s="273">
        <f>SUM(M45:M47)</f>
        <v>1489</v>
      </c>
      <c r="N48" s="274">
        <f t="shared" si="12"/>
        <v>62.98646362098139</v>
      </c>
      <c r="O48" s="275">
        <f>SUM(O45:O47)</f>
        <v>4361</v>
      </c>
      <c r="P48" s="241">
        <f t="shared" si="13"/>
        <v>96.31183745583039</v>
      </c>
    </row>
    <row r="49" spans="1:16" ht="15" thickBot="1">
      <c r="A49" s="1"/>
      <c r="B49" s="318" t="s">
        <v>112</v>
      </c>
      <c r="C49" s="319">
        <f>C44+C48</f>
        <v>106166</v>
      </c>
      <c r="D49" s="309">
        <f t="shared" si="7"/>
        <v>83.55185494152644</v>
      </c>
      <c r="E49" s="320">
        <f>E44+E48</f>
        <v>62817</v>
      </c>
      <c r="F49" s="308">
        <f t="shared" si="8"/>
        <v>80.97896148094674</v>
      </c>
      <c r="G49" s="319">
        <f>G44+G48</f>
        <v>831</v>
      </c>
      <c r="H49" s="308">
        <f t="shared" si="9"/>
        <v>77.88191190253045</v>
      </c>
      <c r="I49" s="319">
        <f>I44+I48</f>
        <v>2257</v>
      </c>
      <c r="J49" s="308">
        <f t="shared" si="10"/>
        <v>88.78835562549175</v>
      </c>
      <c r="K49" s="319">
        <f>K44+K48</f>
        <v>36843</v>
      </c>
      <c r="L49" s="308">
        <f t="shared" si="11"/>
        <v>91.58318625866913</v>
      </c>
      <c r="M49" s="319">
        <f>M44+M48</f>
        <v>3418</v>
      </c>
      <c r="N49" s="309">
        <f t="shared" si="12"/>
        <v>60.44208664898319</v>
      </c>
      <c r="O49" s="320">
        <f>O44+O48</f>
        <v>8463</v>
      </c>
      <c r="P49" s="311">
        <f t="shared" si="13"/>
        <v>94.21128798842258</v>
      </c>
    </row>
    <row r="50" spans="1:16" ht="14.25">
      <c r="A50" s="1"/>
      <c r="B50" s="183" t="s">
        <v>115</v>
      </c>
      <c r="C50" s="184">
        <f>E50+G50+I50+K50+M50</f>
        <v>18525</v>
      </c>
      <c r="D50" s="99">
        <f t="shared" si="7"/>
        <v>117.91852323360916</v>
      </c>
      <c r="E50" s="185">
        <v>11459</v>
      </c>
      <c r="F50" s="56">
        <f t="shared" si="8"/>
        <v>111.69704649575982</v>
      </c>
      <c r="G50" s="184">
        <v>130</v>
      </c>
      <c r="H50" s="56">
        <f t="shared" si="9"/>
        <v>93.5251798561151</v>
      </c>
      <c r="I50" s="184">
        <v>414</v>
      </c>
      <c r="J50" s="56">
        <f t="shared" si="10"/>
        <v>159.84555984555985</v>
      </c>
      <c r="K50" s="184">
        <v>6067</v>
      </c>
      <c r="L50" s="56">
        <f t="shared" si="11"/>
        <v>133.01907476430608</v>
      </c>
      <c r="M50" s="184">
        <v>455</v>
      </c>
      <c r="N50" s="99">
        <f t="shared" si="12"/>
        <v>92.47967479674797</v>
      </c>
      <c r="O50" s="185">
        <v>1330</v>
      </c>
      <c r="P50" s="56">
        <f t="shared" si="13"/>
        <v>122.46777163904237</v>
      </c>
    </row>
    <row r="51" spans="1:16" ht="14.25">
      <c r="A51" s="1"/>
      <c r="B51" s="72" t="s">
        <v>24</v>
      </c>
      <c r="C51" s="184">
        <f>E51+G51+I51+K51+M51</f>
        <v>19212</v>
      </c>
      <c r="D51" s="99">
        <f aca="true" t="shared" si="14" ref="D51:D65">C51/C33*100</f>
        <v>126.78677489606018</v>
      </c>
      <c r="E51" s="185">
        <v>11687</v>
      </c>
      <c r="F51" s="56">
        <f aca="true" t="shared" si="15" ref="F51:F65">E51/E33*100</f>
        <v>113.8196338137904</v>
      </c>
      <c r="G51" s="184">
        <v>148</v>
      </c>
      <c r="H51" s="56">
        <f aca="true" t="shared" si="16" ref="H51:H65">G51/G33*100</f>
        <v>112.12121212121211</v>
      </c>
      <c r="I51" s="184">
        <v>446</v>
      </c>
      <c r="J51" s="56">
        <f aca="true" t="shared" si="17" ref="J51:J65">I51/I33*100</f>
        <v>200.9009009009009</v>
      </c>
      <c r="K51" s="184">
        <v>6471</v>
      </c>
      <c r="L51" s="56">
        <f aca="true" t="shared" si="18" ref="L51:L65">K51/K33*100</f>
        <v>156.56907815146383</v>
      </c>
      <c r="M51" s="184">
        <v>460</v>
      </c>
      <c r="N51" s="99">
        <f aca="true" t="shared" si="19" ref="N51:N65">M51/M33*100</f>
        <v>115.57788944723617</v>
      </c>
      <c r="O51" s="185">
        <v>1336</v>
      </c>
      <c r="P51" s="56">
        <f t="shared" si="13"/>
        <v>125.328330206379</v>
      </c>
    </row>
    <row r="52" spans="1:16" ht="14.25">
      <c r="A52" s="1"/>
      <c r="B52" s="72" t="s">
        <v>128</v>
      </c>
      <c r="C52" s="184">
        <f>E52+G52+I52+K52+M52</f>
        <v>18691</v>
      </c>
      <c r="D52" s="99">
        <f t="shared" si="14"/>
        <v>126.14564351758115</v>
      </c>
      <c r="E52" s="185">
        <v>11031</v>
      </c>
      <c r="F52" s="56">
        <f t="shared" si="15"/>
        <v>113.48765432098766</v>
      </c>
      <c r="G52" s="184">
        <v>157</v>
      </c>
      <c r="H52" s="56">
        <f t="shared" si="16"/>
        <v>184.7058823529412</v>
      </c>
      <c r="I52" s="184">
        <v>403</v>
      </c>
      <c r="J52" s="56">
        <f t="shared" si="17"/>
        <v>152.0754716981132</v>
      </c>
      <c r="K52" s="184">
        <v>6536</v>
      </c>
      <c r="L52" s="56">
        <f t="shared" si="18"/>
        <v>153.89686837767835</v>
      </c>
      <c r="M52" s="184">
        <v>564</v>
      </c>
      <c r="N52" s="99">
        <f t="shared" si="19"/>
        <v>112.79999999999998</v>
      </c>
      <c r="O52" s="185">
        <v>1609</v>
      </c>
      <c r="P52" s="56">
        <f aca="true" t="shared" si="20" ref="P52:P65">O52/O34*100</f>
        <v>146.67274384685507</v>
      </c>
    </row>
    <row r="53" spans="1:16" ht="14.25">
      <c r="A53" s="1"/>
      <c r="B53" s="425" t="s">
        <v>17</v>
      </c>
      <c r="C53" s="460">
        <f>SUM(C50:C52)</f>
        <v>56428</v>
      </c>
      <c r="D53" s="445">
        <f t="shared" si="14"/>
        <v>123.52889667250437</v>
      </c>
      <c r="E53" s="461">
        <f>SUM(E50:E52)</f>
        <v>34177</v>
      </c>
      <c r="F53" s="445">
        <f t="shared" si="15"/>
        <v>112.9930241015638</v>
      </c>
      <c r="G53" s="460">
        <f>SUM(G50:G52)</f>
        <v>435</v>
      </c>
      <c r="H53" s="445">
        <f t="shared" si="16"/>
        <v>122.19101123595506</v>
      </c>
      <c r="I53" s="460">
        <f>SUM(I50:I52)</f>
        <v>1263</v>
      </c>
      <c r="J53" s="445">
        <f t="shared" si="17"/>
        <v>169.3029490616622</v>
      </c>
      <c r="K53" s="460">
        <f>SUM(K50:K52)</f>
        <v>19074</v>
      </c>
      <c r="L53" s="445">
        <f t="shared" si="18"/>
        <v>147.39200989104398</v>
      </c>
      <c r="M53" s="460">
        <f>SUM(M50:M52)</f>
        <v>1479</v>
      </c>
      <c r="N53" s="445">
        <f t="shared" si="19"/>
        <v>106.40287769784173</v>
      </c>
      <c r="O53" s="461">
        <f>SUM(O50:O52)</f>
        <v>4275</v>
      </c>
      <c r="P53" s="445">
        <f t="shared" si="20"/>
        <v>131.57894736842107</v>
      </c>
    </row>
    <row r="54" spans="1:16" ht="14.25">
      <c r="A54" s="1"/>
      <c r="B54" s="72" t="s">
        <v>26</v>
      </c>
      <c r="C54" s="184">
        <f>E54+G54+I54+K54+M54</f>
        <v>19221</v>
      </c>
      <c r="D54" s="99">
        <f t="shared" si="14"/>
        <v>115.12338284619071</v>
      </c>
      <c r="E54" s="185">
        <v>11690</v>
      </c>
      <c r="F54" s="56">
        <f t="shared" si="15"/>
        <v>110.46017197392044</v>
      </c>
      <c r="G54" s="184">
        <v>171</v>
      </c>
      <c r="H54" s="56">
        <f t="shared" si="16"/>
        <v>172.72727272727272</v>
      </c>
      <c r="I54" s="184">
        <v>396</v>
      </c>
      <c r="J54" s="56">
        <f t="shared" si="17"/>
        <v>121.47239263803682</v>
      </c>
      <c r="K54" s="184">
        <v>6289</v>
      </c>
      <c r="L54" s="56">
        <f t="shared" si="18"/>
        <v>121.50309119010818</v>
      </c>
      <c r="M54" s="184">
        <v>675</v>
      </c>
      <c r="N54" s="99">
        <f t="shared" si="19"/>
        <v>131.8359375</v>
      </c>
      <c r="O54" s="185">
        <v>1611</v>
      </c>
      <c r="P54" s="56">
        <f t="shared" si="20"/>
        <v>117.76315789473684</v>
      </c>
    </row>
    <row r="55" spans="1:16" ht="14.25">
      <c r="A55" s="1"/>
      <c r="B55" s="72" t="s">
        <v>27</v>
      </c>
      <c r="C55" s="184">
        <f>E55+G55+I55+K55+M55</f>
        <v>17384</v>
      </c>
      <c r="D55" s="56">
        <f t="shared" si="14"/>
        <v>115.17922215596634</v>
      </c>
      <c r="E55" s="185">
        <v>10740</v>
      </c>
      <c r="F55" s="56">
        <f t="shared" si="15"/>
        <v>114.12177239400701</v>
      </c>
      <c r="G55" s="184">
        <v>113</v>
      </c>
      <c r="H55" s="56">
        <f t="shared" si="16"/>
        <v>91.869918699187</v>
      </c>
      <c r="I55" s="184">
        <v>374</v>
      </c>
      <c r="J55" s="56">
        <f t="shared" si="17"/>
        <v>134.53237410071944</v>
      </c>
      <c r="K55" s="184">
        <v>5613</v>
      </c>
      <c r="L55" s="56">
        <f t="shared" si="18"/>
        <v>118.71827411167513</v>
      </c>
      <c r="M55" s="184">
        <v>544</v>
      </c>
      <c r="N55" s="56">
        <f t="shared" si="19"/>
        <v>98.37251356238697</v>
      </c>
      <c r="O55" s="185">
        <v>1284</v>
      </c>
      <c r="P55" s="56">
        <f t="shared" si="20"/>
        <v>103.7156704361874</v>
      </c>
    </row>
    <row r="56" spans="1:16" ht="14.25">
      <c r="A56" s="1"/>
      <c r="B56" s="72" t="s">
        <v>28</v>
      </c>
      <c r="C56" s="184">
        <f>E56+G56+I56+K56+M56</f>
        <v>20057</v>
      </c>
      <c r="D56" s="99">
        <f t="shared" si="14"/>
        <v>112.82556111829894</v>
      </c>
      <c r="E56" s="185">
        <v>12399</v>
      </c>
      <c r="F56" s="56">
        <f t="shared" si="15"/>
        <v>114.7949263957041</v>
      </c>
      <c r="G56" s="184">
        <v>113</v>
      </c>
      <c r="H56" s="56">
        <f t="shared" si="16"/>
        <v>74.83443708609272</v>
      </c>
      <c r="I56" s="184">
        <v>431</v>
      </c>
      <c r="J56" s="56">
        <f t="shared" si="17"/>
        <v>100</v>
      </c>
      <c r="K56" s="184">
        <v>6831</v>
      </c>
      <c r="L56" s="56">
        <f t="shared" si="18"/>
        <v>118.53201457574181</v>
      </c>
      <c r="M56" s="184">
        <v>283</v>
      </c>
      <c r="N56" s="99">
        <f t="shared" si="19"/>
        <v>44.849445324881145</v>
      </c>
      <c r="O56" s="185">
        <v>1470</v>
      </c>
      <c r="P56" s="56">
        <f t="shared" si="20"/>
        <v>108.80829015544042</v>
      </c>
    </row>
    <row r="57" spans="1:16" ht="14.25">
      <c r="A57" s="1"/>
      <c r="B57" s="455" t="s">
        <v>12</v>
      </c>
      <c r="C57" s="456">
        <f>SUM(C54:C56)</f>
        <v>56662</v>
      </c>
      <c r="D57" s="457">
        <f t="shared" si="14"/>
        <v>114.31626518177782</v>
      </c>
      <c r="E57" s="458">
        <f>SUM(E54:E56)</f>
        <v>34829</v>
      </c>
      <c r="F57" s="459">
        <f t="shared" si="15"/>
        <v>113.0995291443416</v>
      </c>
      <c r="G57" s="456">
        <f>SUM(G54:G56)</f>
        <v>397</v>
      </c>
      <c r="H57" s="459">
        <f t="shared" si="16"/>
        <v>106.4343163538874</v>
      </c>
      <c r="I57" s="456">
        <f>SUM(I54:I56)</f>
        <v>1201</v>
      </c>
      <c r="J57" s="459">
        <f t="shared" si="17"/>
        <v>116.03864734299516</v>
      </c>
      <c r="K57" s="456">
        <f>SUM(K54:K56)</f>
        <v>18733</v>
      </c>
      <c r="L57" s="459">
        <f t="shared" si="18"/>
        <v>119.56979638731092</v>
      </c>
      <c r="M57" s="456">
        <f>SUM(M54:M56)</f>
        <v>1502</v>
      </c>
      <c r="N57" s="457">
        <f t="shared" si="19"/>
        <v>88.56132075471697</v>
      </c>
      <c r="O57" s="458">
        <f>SUM(O54:O56)</f>
        <v>4365</v>
      </c>
      <c r="P57" s="459">
        <f t="shared" si="20"/>
        <v>110.31084154662622</v>
      </c>
    </row>
    <row r="58" spans="1:16" ht="14.25">
      <c r="A58" s="1"/>
      <c r="B58" s="462" t="s">
        <v>120</v>
      </c>
      <c r="C58" s="463">
        <f>C53+C57</f>
        <v>113090</v>
      </c>
      <c r="D58" s="464">
        <f t="shared" si="14"/>
        <v>118.73464502446296</v>
      </c>
      <c r="E58" s="465">
        <f>E53+E57</f>
        <v>69006</v>
      </c>
      <c r="F58" s="466">
        <f t="shared" si="15"/>
        <v>113.04675469348973</v>
      </c>
      <c r="G58" s="463">
        <f>G53+G57</f>
        <v>832</v>
      </c>
      <c r="H58" s="466">
        <f t="shared" si="16"/>
        <v>114.12894375857339</v>
      </c>
      <c r="I58" s="463">
        <f>I53+I57</f>
        <v>2464</v>
      </c>
      <c r="J58" s="466">
        <f t="shared" si="17"/>
        <v>138.34924199887703</v>
      </c>
      <c r="K58" s="463">
        <f>K53+K57</f>
        <v>37807</v>
      </c>
      <c r="L58" s="466">
        <f t="shared" si="18"/>
        <v>132.15534116331096</v>
      </c>
      <c r="M58" s="463">
        <f>M53+M57</f>
        <v>2981</v>
      </c>
      <c r="N58" s="464">
        <f t="shared" si="19"/>
        <v>96.59753726506804</v>
      </c>
      <c r="O58" s="465">
        <f>O53+O57</f>
        <v>8640</v>
      </c>
      <c r="P58" s="467">
        <f t="shared" si="20"/>
        <v>119.90008326394673</v>
      </c>
    </row>
    <row r="59" spans="1:16" ht="14.25">
      <c r="A59" s="1"/>
      <c r="B59" s="72" t="s">
        <v>37</v>
      </c>
      <c r="C59" s="184">
        <f>E59+G59+I59+K59+M59</f>
        <v>18683</v>
      </c>
      <c r="D59" s="99">
        <f t="shared" si="14"/>
        <v>96.12080053506199</v>
      </c>
      <c r="E59" s="185">
        <v>11467</v>
      </c>
      <c r="F59" s="56">
        <f t="shared" si="15"/>
        <v>97.45877953425122</v>
      </c>
      <c r="G59" s="184">
        <v>175</v>
      </c>
      <c r="H59" s="56">
        <f t="shared" si="16"/>
        <v>113.63636363636364</v>
      </c>
      <c r="I59" s="184">
        <v>378</v>
      </c>
      <c r="J59" s="56">
        <f t="shared" si="17"/>
        <v>89.15094339622641</v>
      </c>
      <c r="K59" s="184">
        <v>6104</v>
      </c>
      <c r="L59" s="56">
        <f t="shared" si="18"/>
        <v>93.99445642131198</v>
      </c>
      <c r="M59" s="184">
        <v>559</v>
      </c>
      <c r="N59" s="99">
        <f t="shared" si="19"/>
        <v>93.32220367278798</v>
      </c>
      <c r="O59" s="185">
        <v>1577</v>
      </c>
      <c r="P59" s="56">
        <f t="shared" si="20"/>
        <v>107.06042090970809</v>
      </c>
    </row>
    <row r="60" spans="1:16" ht="14.25">
      <c r="A60" s="1"/>
      <c r="B60" s="72" t="s">
        <v>40</v>
      </c>
      <c r="C60" s="184">
        <f>E60+G60+I60+K60+M60</f>
        <v>16867</v>
      </c>
      <c r="D60" s="99">
        <f t="shared" si="14"/>
        <v>116.92894280762565</v>
      </c>
      <c r="E60" s="185">
        <v>10215</v>
      </c>
      <c r="F60" s="56">
        <f t="shared" si="15"/>
        <v>118.36616454229431</v>
      </c>
      <c r="G60" s="184">
        <v>122</v>
      </c>
      <c r="H60" s="56">
        <f t="shared" si="16"/>
        <v>114.01869158878503</v>
      </c>
      <c r="I60" s="184">
        <v>324</v>
      </c>
      <c r="J60" s="56">
        <f t="shared" si="17"/>
        <v>127.05882352941175</v>
      </c>
      <c r="K60" s="184">
        <v>5584</v>
      </c>
      <c r="L60" s="56">
        <f t="shared" si="18"/>
        <v>114.68474019305812</v>
      </c>
      <c r="M60" s="184">
        <v>622</v>
      </c>
      <c r="N60" s="99">
        <f t="shared" si="19"/>
        <v>110.28368794326242</v>
      </c>
      <c r="O60" s="185">
        <v>1250</v>
      </c>
      <c r="P60" s="56">
        <f t="shared" si="20"/>
        <v>109.36132983377078</v>
      </c>
    </row>
    <row r="61" spans="1:16" ht="14.25">
      <c r="A61" s="1"/>
      <c r="B61" s="72" t="s">
        <v>55</v>
      </c>
      <c r="C61" s="184">
        <f>E61+G61+I61+K61+M61</f>
        <v>19794</v>
      </c>
      <c r="D61" s="99">
        <f t="shared" si="14"/>
        <v>110.90318242940384</v>
      </c>
      <c r="E61" s="185">
        <v>12212</v>
      </c>
      <c r="F61" s="56">
        <f t="shared" si="15"/>
        <v>115.85238592163931</v>
      </c>
      <c r="G61" s="184">
        <v>138</v>
      </c>
      <c r="H61" s="56">
        <f t="shared" si="16"/>
        <v>126.60550458715596</v>
      </c>
      <c r="I61" s="184">
        <v>442</v>
      </c>
      <c r="J61" s="56">
        <f t="shared" si="17"/>
        <v>113.33333333333333</v>
      </c>
      <c r="K61" s="184">
        <v>6362</v>
      </c>
      <c r="L61" s="56">
        <f t="shared" si="18"/>
        <v>105.29625951671633</v>
      </c>
      <c r="M61" s="184">
        <v>640</v>
      </c>
      <c r="N61" s="99">
        <f t="shared" si="19"/>
        <v>83.5509138381201</v>
      </c>
      <c r="O61" s="185">
        <v>1473</v>
      </c>
      <c r="P61" s="56">
        <f t="shared" si="20"/>
        <v>99.12516823687753</v>
      </c>
    </row>
    <row r="62" spans="1:16" ht="14.25">
      <c r="A62" s="1"/>
      <c r="B62" s="471" t="s">
        <v>14</v>
      </c>
      <c r="C62" s="468">
        <f>SUM(C59:C61)</f>
        <v>55344</v>
      </c>
      <c r="D62" s="446">
        <f t="shared" si="14"/>
        <v>107.0276542254883</v>
      </c>
      <c r="E62" s="469">
        <f>SUM(E59:E61)</f>
        <v>33894</v>
      </c>
      <c r="F62" s="449">
        <f t="shared" si="15"/>
        <v>109.55813427287713</v>
      </c>
      <c r="G62" s="468">
        <f>SUM(G59:G61)</f>
        <v>435</v>
      </c>
      <c r="H62" s="449">
        <f t="shared" si="16"/>
        <v>117.56756756756756</v>
      </c>
      <c r="I62" s="468">
        <f>SUM(I59:I61)</f>
        <v>1144</v>
      </c>
      <c r="J62" s="449">
        <f t="shared" si="17"/>
        <v>107.01590271281572</v>
      </c>
      <c r="K62" s="468">
        <f>SUM(K59:K61)</f>
        <v>18050</v>
      </c>
      <c r="L62" s="449">
        <f t="shared" si="18"/>
        <v>103.70583165756966</v>
      </c>
      <c r="M62" s="468">
        <f>SUM(M59:M61)</f>
        <v>1821</v>
      </c>
      <c r="N62" s="446">
        <f t="shared" si="19"/>
        <v>94.40124416796267</v>
      </c>
      <c r="O62" s="469">
        <f>SUM(O59:O61)</f>
        <v>4300</v>
      </c>
      <c r="P62" s="449">
        <f t="shared" si="20"/>
        <v>104.82691370063384</v>
      </c>
    </row>
    <row r="63" spans="1:16" ht="14.25">
      <c r="A63" s="1"/>
      <c r="B63" s="72" t="s">
        <v>20</v>
      </c>
      <c r="C63" s="184">
        <f>E63+G63+I63+K63+M63</f>
        <v>19982</v>
      </c>
      <c r="D63" s="99">
        <f t="shared" si="14"/>
        <v>102.89922241104072</v>
      </c>
      <c r="E63" s="185">
        <v>12395</v>
      </c>
      <c r="F63" s="56">
        <f t="shared" si="15"/>
        <v>109.90423834013123</v>
      </c>
      <c r="G63" s="184">
        <v>137</v>
      </c>
      <c r="H63" s="56">
        <f t="shared" si="16"/>
        <v>88.38709677419355</v>
      </c>
      <c r="I63" s="184">
        <v>463</v>
      </c>
      <c r="J63" s="56">
        <f t="shared" si="17"/>
        <v>118.11224489795917</v>
      </c>
      <c r="K63" s="184">
        <v>6505</v>
      </c>
      <c r="L63" s="56">
        <f t="shared" si="18"/>
        <v>91.74894217207334</v>
      </c>
      <c r="M63" s="184">
        <v>482</v>
      </c>
      <c r="N63" s="99">
        <f t="shared" si="19"/>
        <v>95.63492063492063</v>
      </c>
      <c r="O63" s="185">
        <v>1529</v>
      </c>
      <c r="P63" s="56">
        <f t="shared" si="20"/>
        <v>100.19659239842727</v>
      </c>
    </row>
    <row r="64" spans="1:16" ht="14.25">
      <c r="A64" s="1"/>
      <c r="B64" s="72" t="s">
        <v>21</v>
      </c>
      <c r="C64" s="184">
        <f>E64+G64+I64+K64+M64</f>
        <v>20772</v>
      </c>
      <c r="D64" s="99">
        <f t="shared" si="14"/>
        <v>117.55517826825128</v>
      </c>
      <c r="E64" s="185">
        <v>13013</v>
      </c>
      <c r="F64" s="56">
        <f t="shared" si="15"/>
        <v>125.16110416466289</v>
      </c>
      <c r="G64" s="184">
        <v>177</v>
      </c>
      <c r="H64" s="56">
        <f t="shared" si="16"/>
        <v>103.50877192982458</v>
      </c>
      <c r="I64" s="184">
        <v>417</v>
      </c>
      <c r="J64" s="56">
        <f t="shared" si="17"/>
        <v>99.04988123515439</v>
      </c>
      <c r="K64" s="184">
        <v>6631</v>
      </c>
      <c r="L64" s="56">
        <f t="shared" si="18"/>
        <v>106.23197693047099</v>
      </c>
      <c r="M64" s="184">
        <v>534</v>
      </c>
      <c r="N64" s="99">
        <f t="shared" si="19"/>
        <v>121.64009111617311</v>
      </c>
      <c r="O64" s="185">
        <v>1671</v>
      </c>
      <c r="P64" s="56">
        <f t="shared" si="20"/>
        <v>113.51902173913044</v>
      </c>
    </row>
    <row r="65" spans="1:16" ht="14.25">
      <c r="A65" s="1"/>
      <c r="B65" s="72" t="s">
        <v>22</v>
      </c>
      <c r="C65" s="184">
        <f>E65+G65+I65+K65+M65</f>
        <v>19296</v>
      </c>
      <c r="D65" s="99">
        <f t="shared" si="14"/>
        <v>111.10727241319745</v>
      </c>
      <c r="E65" s="185">
        <v>12081</v>
      </c>
      <c r="F65" s="56">
        <f t="shared" si="15"/>
        <v>118.38314551690348</v>
      </c>
      <c r="G65" s="184">
        <v>151</v>
      </c>
      <c r="H65" s="56">
        <f t="shared" si="16"/>
        <v>111.85185185185185</v>
      </c>
      <c r="I65" s="184">
        <v>397</v>
      </c>
      <c r="J65" s="56">
        <f t="shared" si="17"/>
        <v>105.86666666666666</v>
      </c>
      <c r="K65" s="184">
        <v>6137</v>
      </c>
      <c r="L65" s="56">
        <f t="shared" si="18"/>
        <v>100.50769734687192</v>
      </c>
      <c r="M65" s="184">
        <v>530</v>
      </c>
      <c r="N65" s="99">
        <f t="shared" si="19"/>
        <v>97.06959706959707</v>
      </c>
      <c r="O65" s="185">
        <v>1384</v>
      </c>
      <c r="P65" s="56">
        <f t="shared" si="20"/>
        <v>101.54071900220103</v>
      </c>
    </row>
    <row r="66" spans="1:16" ht="14.25">
      <c r="A66" s="1"/>
      <c r="B66" s="471" t="s">
        <v>16</v>
      </c>
      <c r="C66" s="456">
        <f>SUM(C63:C65)</f>
        <v>60050</v>
      </c>
      <c r="D66" s="457">
        <f aca="true" t="shared" si="21" ref="D66:D83">C66/C48*100</f>
        <v>110.27251358895256</v>
      </c>
      <c r="E66" s="458">
        <f>SUM(E63:E65)</f>
        <v>37489</v>
      </c>
      <c r="F66" s="459">
        <f aca="true" t="shared" si="22" ref="F66:F83">E66/E48*100</f>
        <v>117.59410288582184</v>
      </c>
      <c r="G66" s="456">
        <f>SUM(G63:G65)</f>
        <v>465</v>
      </c>
      <c r="H66" s="459">
        <f aca="true" t="shared" si="23" ref="H66:H83">G66/G48*100</f>
        <v>100.86767895878526</v>
      </c>
      <c r="I66" s="456">
        <f>SUM(I63:I65)</f>
        <v>1277</v>
      </c>
      <c r="J66" s="459">
        <f aca="true" t="shared" si="24" ref="J66:J83">I66/I48*100</f>
        <v>107.49158249158248</v>
      </c>
      <c r="K66" s="456">
        <f>SUM(K63:K65)</f>
        <v>19273</v>
      </c>
      <c r="L66" s="459">
        <f aca="true" t="shared" si="25" ref="L66:L83">K66/K48*100</f>
        <v>99.1511472373701</v>
      </c>
      <c r="M66" s="456">
        <f>SUM(M63:M65)</f>
        <v>1546</v>
      </c>
      <c r="N66" s="457">
        <f aca="true" t="shared" si="26" ref="N66:N83">M66/M48*100</f>
        <v>103.8280725319006</v>
      </c>
      <c r="O66" s="458">
        <f>SUM(O63:O65)</f>
        <v>4584</v>
      </c>
      <c r="P66" s="459">
        <f aca="true" t="shared" si="27" ref="P66:P83">O66/O48*100</f>
        <v>105.11350607658794</v>
      </c>
    </row>
    <row r="67" spans="1:16" ht="15" thickBot="1">
      <c r="A67" s="1"/>
      <c r="B67" s="493" t="s">
        <v>129</v>
      </c>
      <c r="C67" s="494">
        <f>C62+C66</f>
        <v>115394</v>
      </c>
      <c r="D67" s="486">
        <f t="shared" si="21"/>
        <v>108.69204830171617</v>
      </c>
      <c r="E67" s="495">
        <f>E62+E66</f>
        <v>71383</v>
      </c>
      <c r="F67" s="485">
        <f t="shared" si="22"/>
        <v>113.63643599662512</v>
      </c>
      <c r="G67" s="494">
        <f>G62+G66</f>
        <v>900</v>
      </c>
      <c r="H67" s="485">
        <f t="shared" si="23"/>
        <v>108.30324909747293</v>
      </c>
      <c r="I67" s="494">
        <f>I62+I66</f>
        <v>2421</v>
      </c>
      <c r="J67" s="485">
        <f t="shared" si="24"/>
        <v>107.26628267611875</v>
      </c>
      <c r="K67" s="494">
        <f>K62+K66</f>
        <v>37323</v>
      </c>
      <c r="L67" s="485">
        <f t="shared" si="25"/>
        <v>101.30282550280923</v>
      </c>
      <c r="M67" s="494">
        <f>M62+M66</f>
        <v>3367</v>
      </c>
      <c r="N67" s="486">
        <f t="shared" si="26"/>
        <v>98.50789935634874</v>
      </c>
      <c r="O67" s="495">
        <f>O62+O66</f>
        <v>8884</v>
      </c>
      <c r="P67" s="488">
        <f t="shared" si="27"/>
        <v>104.97459529717594</v>
      </c>
    </row>
    <row r="68" spans="1:16" ht="17.25" customHeight="1">
      <c r="A68" s="1"/>
      <c r="B68" s="183" t="s">
        <v>126</v>
      </c>
      <c r="C68" s="184">
        <f>E68+G68+I68+K68+M68</f>
        <v>19847</v>
      </c>
      <c r="D68" s="99">
        <f t="shared" si="21"/>
        <v>107.13630229419704</v>
      </c>
      <c r="E68" s="185">
        <v>12279</v>
      </c>
      <c r="F68" s="56">
        <f t="shared" si="22"/>
        <v>107.15594729033948</v>
      </c>
      <c r="G68" s="184">
        <v>186</v>
      </c>
      <c r="H68" s="56">
        <f t="shared" si="23"/>
        <v>143.07692307692307</v>
      </c>
      <c r="I68" s="184">
        <v>471</v>
      </c>
      <c r="J68" s="56">
        <f t="shared" si="24"/>
        <v>113.76811594202898</v>
      </c>
      <c r="K68" s="184">
        <v>6493</v>
      </c>
      <c r="L68" s="56">
        <f t="shared" si="25"/>
        <v>107.02159222020768</v>
      </c>
      <c r="M68" s="184">
        <v>418</v>
      </c>
      <c r="N68" s="99">
        <f t="shared" si="26"/>
        <v>91.86813186813187</v>
      </c>
      <c r="O68" s="185">
        <v>1400</v>
      </c>
      <c r="P68" s="56">
        <f t="shared" si="27"/>
        <v>105.26315789473684</v>
      </c>
    </row>
    <row r="69" spans="1:16" ht="17.25" customHeight="1">
      <c r="A69" s="1"/>
      <c r="B69" s="72" t="s">
        <v>24</v>
      </c>
      <c r="C69" s="184">
        <f>E69+G69+I69+K69+M69</f>
        <v>19994</v>
      </c>
      <c r="D69" s="99">
        <f t="shared" si="21"/>
        <v>104.07037268373934</v>
      </c>
      <c r="E69" s="185">
        <v>12660</v>
      </c>
      <c r="F69" s="56">
        <f t="shared" si="22"/>
        <v>108.32548986052879</v>
      </c>
      <c r="G69" s="184">
        <v>135</v>
      </c>
      <c r="H69" s="56">
        <f t="shared" si="23"/>
        <v>91.21621621621621</v>
      </c>
      <c r="I69" s="184">
        <v>396</v>
      </c>
      <c r="J69" s="56">
        <f t="shared" si="24"/>
        <v>88.78923766816143</v>
      </c>
      <c r="K69" s="184">
        <v>6184</v>
      </c>
      <c r="L69" s="56">
        <f t="shared" si="25"/>
        <v>95.56482769278318</v>
      </c>
      <c r="M69" s="184">
        <v>619</v>
      </c>
      <c r="N69" s="99">
        <f t="shared" si="26"/>
        <v>134.56521739130434</v>
      </c>
      <c r="O69" s="185">
        <v>1371</v>
      </c>
      <c r="P69" s="56">
        <f t="shared" si="27"/>
        <v>102.61976047904191</v>
      </c>
    </row>
    <row r="70" spans="1:16" ht="17.25" customHeight="1">
      <c r="A70" s="1"/>
      <c r="B70" s="72" t="s">
        <v>31</v>
      </c>
      <c r="C70" s="184">
        <f>E70+G70+I70+K70+M70</f>
        <v>17659</v>
      </c>
      <c r="D70" s="99">
        <f t="shared" si="21"/>
        <v>94.47862607672141</v>
      </c>
      <c r="E70" s="185">
        <v>10935</v>
      </c>
      <c r="F70" s="56">
        <f t="shared" si="22"/>
        <v>99.12972531955398</v>
      </c>
      <c r="G70" s="184">
        <v>134</v>
      </c>
      <c r="H70" s="56">
        <f t="shared" si="23"/>
        <v>85.35031847133759</v>
      </c>
      <c r="I70" s="184">
        <v>353</v>
      </c>
      <c r="J70" s="56">
        <f t="shared" si="24"/>
        <v>87.59305210918114</v>
      </c>
      <c r="K70" s="184">
        <v>5579</v>
      </c>
      <c r="L70" s="56">
        <f t="shared" si="25"/>
        <v>85.35801713586292</v>
      </c>
      <c r="M70" s="184">
        <v>658</v>
      </c>
      <c r="N70" s="99">
        <f t="shared" si="26"/>
        <v>116.66666666666667</v>
      </c>
      <c r="O70" s="185">
        <v>1444</v>
      </c>
      <c r="P70" s="56">
        <f t="shared" si="27"/>
        <v>89.74518334369174</v>
      </c>
    </row>
    <row r="71" spans="1:16" ht="17.25" customHeight="1">
      <c r="A71" s="1"/>
      <c r="B71" s="516" t="s">
        <v>17</v>
      </c>
      <c r="C71" s="597">
        <f>SUM(C68:C70)</f>
        <v>57500</v>
      </c>
      <c r="D71" s="528">
        <f t="shared" si="21"/>
        <v>101.8997660735805</v>
      </c>
      <c r="E71" s="598">
        <f>SUM(E68:E70)</f>
        <v>35874</v>
      </c>
      <c r="F71" s="528">
        <f t="shared" si="22"/>
        <v>104.96532755946981</v>
      </c>
      <c r="G71" s="597">
        <f>SUM(G68:G70)</f>
        <v>455</v>
      </c>
      <c r="H71" s="528">
        <f t="shared" si="23"/>
        <v>104.59770114942528</v>
      </c>
      <c r="I71" s="597">
        <f>SUM(I68:I70)</f>
        <v>1220</v>
      </c>
      <c r="J71" s="528">
        <f t="shared" si="24"/>
        <v>96.59540775930324</v>
      </c>
      <c r="K71" s="597">
        <f>SUM(K68:K70)</f>
        <v>18256</v>
      </c>
      <c r="L71" s="528">
        <f t="shared" si="25"/>
        <v>95.71143965607634</v>
      </c>
      <c r="M71" s="597">
        <f>SUM(M68:M70)</f>
        <v>1695</v>
      </c>
      <c r="N71" s="528">
        <f t="shared" si="26"/>
        <v>114.60446247464505</v>
      </c>
      <c r="O71" s="598">
        <f>SUM(O68:O70)</f>
        <v>4215</v>
      </c>
      <c r="P71" s="528">
        <f t="shared" si="27"/>
        <v>98.59649122807016</v>
      </c>
    </row>
    <row r="72" spans="1:16" ht="17.25" customHeight="1">
      <c r="A72" s="1"/>
      <c r="B72" s="72" t="s">
        <v>26</v>
      </c>
      <c r="C72" s="184">
        <f>E72+G72+I72+K72+M72</f>
        <v>16551</v>
      </c>
      <c r="D72" s="99">
        <f t="shared" si="21"/>
        <v>86.10894334321836</v>
      </c>
      <c r="E72" s="185">
        <v>10526</v>
      </c>
      <c r="F72" s="56">
        <f t="shared" si="22"/>
        <v>90.04277159965783</v>
      </c>
      <c r="G72" s="184">
        <v>180</v>
      </c>
      <c r="H72" s="56">
        <f t="shared" si="23"/>
        <v>105.26315789473684</v>
      </c>
      <c r="I72" s="184">
        <v>353</v>
      </c>
      <c r="J72" s="56">
        <f t="shared" si="24"/>
        <v>89.14141414141415</v>
      </c>
      <c r="K72" s="184">
        <v>4868</v>
      </c>
      <c r="L72" s="56">
        <f t="shared" si="25"/>
        <v>77.40499284464939</v>
      </c>
      <c r="M72" s="184">
        <v>624</v>
      </c>
      <c r="N72" s="99">
        <f t="shared" si="26"/>
        <v>92.44444444444444</v>
      </c>
      <c r="O72" s="185">
        <v>1396</v>
      </c>
      <c r="P72" s="56">
        <f t="shared" si="27"/>
        <v>86.6542520173805</v>
      </c>
    </row>
    <row r="73" spans="1:16" ht="17.25" customHeight="1">
      <c r="A73" s="1"/>
      <c r="B73" s="72" t="s">
        <v>27</v>
      </c>
      <c r="C73" s="184">
        <f>E73+G73+I73+K73+M73</f>
        <v>16382</v>
      </c>
      <c r="D73" s="56">
        <f t="shared" si="21"/>
        <v>94.23607915324436</v>
      </c>
      <c r="E73" s="185">
        <v>10649</v>
      </c>
      <c r="F73" s="56">
        <f t="shared" si="22"/>
        <v>99.15270018621975</v>
      </c>
      <c r="G73" s="184">
        <v>93</v>
      </c>
      <c r="H73" s="56">
        <f t="shared" si="23"/>
        <v>82.30088495575221</v>
      </c>
      <c r="I73" s="184">
        <v>301</v>
      </c>
      <c r="J73" s="56">
        <f t="shared" si="24"/>
        <v>80.4812834224599</v>
      </c>
      <c r="K73" s="184">
        <v>4827</v>
      </c>
      <c r="L73" s="56">
        <f t="shared" si="25"/>
        <v>85.99679315873864</v>
      </c>
      <c r="M73" s="184">
        <v>512</v>
      </c>
      <c r="N73" s="56">
        <f t="shared" si="26"/>
        <v>94.11764705882352</v>
      </c>
      <c r="O73" s="185">
        <v>1480</v>
      </c>
      <c r="P73" s="56">
        <f t="shared" si="27"/>
        <v>115.26479750778816</v>
      </c>
    </row>
    <row r="74" spans="1:16" ht="17.25" customHeight="1">
      <c r="A74" s="1"/>
      <c r="B74" s="72" t="s">
        <v>28</v>
      </c>
      <c r="C74" s="184">
        <f>E74+G74+I74+K74+M74</f>
        <v>16577</v>
      </c>
      <c r="D74" s="99">
        <f t="shared" si="21"/>
        <v>82.64944907015007</v>
      </c>
      <c r="E74" s="185">
        <v>10356</v>
      </c>
      <c r="F74" s="56">
        <f t="shared" si="22"/>
        <v>83.52286474715703</v>
      </c>
      <c r="G74" s="184">
        <v>104</v>
      </c>
      <c r="H74" s="56">
        <f t="shared" si="23"/>
        <v>92.03539823008849</v>
      </c>
      <c r="I74" s="184">
        <v>347</v>
      </c>
      <c r="J74" s="56">
        <f t="shared" si="24"/>
        <v>80.51044083526682</v>
      </c>
      <c r="K74" s="184">
        <v>5271</v>
      </c>
      <c r="L74" s="56">
        <f t="shared" si="25"/>
        <v>77.16293368467282</v>
      </c>
      <c r="M74" s="184">
        <v>499</v>
      </c>
      <c r="N74" s="99">
        <f t="shared" si="26"/>
        <v>176.32508833922262</v>
      </c>
      <c r="O74" s="185">
        <v>1477</v>
      </c>
      <c r="P74" s="56">
        <f t="shared" si="27"/>
        <v>100.47619047619048</v>
      </c>
    </row>
    <row r="75" spans="1:16" ht="17.25" customHeight="1">
      <c r="A75" s="1"/>
      <c r="B75" s="545" t="s">
        <v>12</v>
      </c>
      <c r="C75" s="546">
        <f>SUM(C72:C74)</f>
        <v>49510</v>
      </c>
      <c r="D75" s="547">
        <f t="shared" si="21"/>
        <v>87.37778405280436</v>
      </c>
      <c r="E75" s="548">
        <f>SUM(E72:E74)</f>
        <v>31531</v>
      </c>
      <c r="F75" s="549">
        <f t="shared" si="22"/>
        <v>90.5308794395475</v>
      </c>
      <c r="G75" s="546">
        <f>SUM(G72:G74)</f>
        <v>377</v>
      </c>
      <c r="H75" s="549">
        <f t="shared" si="23"/>
        <v>94.96221662468514</v>
      </c>
      <c r="I75" s="546">
        <f>SUM(I72:I74)</f>
        <v>1001</v>
      </c>
      <c r="J75" s="549">
        <f t="shared" si="24"/>
        <v>83.34721065778517</v>
      </c>
      <c r="K75" s="546">
        <f>SUM(K72:K74)</f>
        <v>14966</v>
      </c>
      <c r="L75" s="549">
        <f t="shared" si="25"/>
        <v>79.89110126514707</v>
      </c>
      <c r="M75" s="546">
        <f>SUM(M72:M74)</f>
        <v>1635</v>
      </c>
      <c r="N75" s="547">
        <f t="shared" si="26"/>
        <v>108.85486018641811</v>
      </c>
      <c r="O75" s="548">
        <f>SUM(O72:O74)</f>
        <v>4353</v>
      </c>
      <c r="P75" s="549">
        <f t="shared" si="27"/>
        <v>99.72508591065292</v>
      </c>
    </row>
    <row r="76" spans="1:16" ht="17.25" customHeight="1">
      <c r="A76" s="1"/>
      <c r="B76" s="539" t="s">
        <v>131</v>
      </c>
      <c r="C76" s="540">
        <f>C71+C75</f>
        <v>107010</v>
      </c>
      <c r="D76" s="541">
        <f t="shared" si="21"/>
        <v>94.62375099478292</v>
      </c>
      <c r="E76" s="542">
        <f>E71+E75</f>
        <v>67405</v>
      </c>
      <c r="F76" s="543">
        <f t="shared" si="22"/>
        <v>97.67991189171956</v>
      </c>
      <c r="G76" s="540">
        <f>G71+G75</f>
        <v>832</v>
      </c>
      <c r="H76" s="543">
        <f t="shared" si="23"/>
        <v>100</v>
      </c>
      <c r="I76" s="540">
        <f>I71+I75</f>
        <v>2221</v>
      </c>
      <c r="J76" s="543">
        <f t="shared" si="24"/>
        <v>90.13798701298701</v>
      </c>
      <c r="K76" s="540">
        <f>K71+K75</f>
        <v>33222</v>
      </c>
      <c r="L76" s="543">
        <f t="shared" si="25"/>
        <v>87.87261618218848</v>
      </c>
      <c r="M76" s="540">
        <f>M71+M75</f>
        <v>3330</v>
      </c>
      <c r="N76" s="541">
        <f t="shared" si="26"/>
        <v>111.70748071117076</v>
      </c>
      <c r="O76" s="542">
        <f>O71+O75</f>
        <v>8568</v>
      </c>
      <c r="P76" s="544">
        <f t="shared" si="27"/>
        <v>99.16666666666667</v>
      </c>
    </row>
    <row r="77" spans="1:16" ht="17.25" customHeight="1">
      <c r="A77" s="1"/>
      <c r="B77" s="72" t="s">
        <v>37</v>
      </c>
      <c r="C77" s="184">
        <f>E77+G77+I77+K77+M77</f>
        <v>15045</v>
      </c>
      <c r="D77" s="99">
        <f t="shared" si="21"/>
        <v>80.5277525022748</v>
      </c>
      <c r="E77" s="185">
        <v>9059</v>
      </c>
      <c r="F77" s="56">
        <f t="shared" si="22"/>
        <v>79.00061044737072</v>
      </c>
      <c r="G77" s="184">
        <v>111</v>
      </c>
      <c r="H77" s="56">
        <f t="shared" si="23"/>
        <v>63.42857142857142</v>
      </c>
      <c r="I77" s="184">
        <v>304</v>
      </c>
      <c r="J77" s="56">
        <f t="shared" si="24"/>
        <v>80.42328042328042</v>
      </c>
      <c r="K77" s="184">
        <v>5101</v>
      </c>
      <c r="L77" s="56">
        <f t="shared" si="25"/>
        <v>83.56815203145477</v>
      </c>
      <c r="M77" s="184">
        <v>470</v>
      </c>
      <c r="N77" s="99">
        <f t="shared" si="26"/>
        <v>84.07871198568873</v>
      </c>
      <c r="O77" s="185">
        <v>1355</v>
      </c>
      <c r="P77" s="56">
        <f t="shared" si="27"/>
        <v>85.92263792010147</v>
      </c>
    </row>
    <row r="78" spans="1:16" ht="17.25" customHeight="1">
      <c r="A78" s="1"/>
      <c r="B78" s="72" t="s">
        <v>40</v>
      </c>
      <c r="C78" s="184">
        <f>E78+G78+I78+K78+M78</f>
        <v>14504</v>
      </c>
      <c r="D78" s="99">
        <f t="shared" si="21"/>
        <v>85.9903954467303</v>
      </c>
      <c r="E78" s="185">
        <v>8783</v>
      </c>
      <c r="F78" s="56">
        <f t="shared" si="22"/>
        <v>85.98139990210476</v>
      </c>
      <c r="G78" s="184">
        <v>84</v>
      </c>
      <c r="H78" s="56">
        <f t="shared" si="23"/>
        <v>68.85245901639344</v>
      </c>
      <c r="I78" s="184">
        <v>298</v>
      </c>
      <c r="J78" s="56">
        <f t="shared" si="24"/>
        <v>91.9753086419753</v>
      </c>
      <c r="K78" s="184">
        <v>4960</v>
      </c>
      <c r="L78" s="56">
        <f t="shared" si="25"/>
        <v>88.82521489971347</v>
      </c>
      <c r="M78" s="184">
        <v>379</v>
      </c>
      <c r="N78" s="99">
        <f t="shared" si="26"/>
        <v>60.932475884244376</v>
      </c>
      <c r="O78" s="185">
        <v>988</v>
      </c>
      <c r="P78" s="56">
        <f t="shared" si="27"/>
        <v>79.03999999999999</v>
      </c>
    </row>
    <row r="79" spans="1:16" ht="17.25" customHeight="1">
      <c r="A79" s="1"/>
      <c r="B79" s="72" t="s">
        <v>55</v>
      </c>
      <c r="C79" s="184">
        <f>E79+G79+I79+K79+M79</f>
        <v>17607</v>
      </c>
      <c r="D79" s="99">
        <f t="shared" si="21"/>
        <v>88.95119733252501</v>
      </c>
      <c r="E79" s="185">
        <v>10528</v>
      </c>
      <c r="F79" s="56">
        <f t="shared" si="22"/>
        <v>86.2102849656076</v>
      </c>
      <c r="G79" s="184">
        <v>115</v>
      </c>
      <c r="H79" s="56">
        <f t="shared" si="23"/>
        <v>83.33333333333334</v>
      </c>
      <c r="I79" s="184">
        <v>388</v>
      </c>
      <c r="J79" s="56">
        <f t="shared" si="24"/>
        <v>87.78280542986425</v>
      </c>
      <c r="K79" s="184">
        <v>6100</v>
      </c>
      <c r="L79" s="56">
        <f t="shared" si="25"/>
        <v>95.88179817667401</v>
      </c>
      <c r="M79" s="184">
        <v>476</v>
      </c>
      <c r="N79" s="99">
        <f t="shared" si="26"/>
        <v>74.375</v>
      </c>
      <c r="O79" s="185">
        <v>1385</v>
      </c>
      <c r="P79" s="56">
        <f t="shared" si="27"/>
        <v>94.02579769178547</v>
      </c>
    </row>
    <row r="80" spans="1:16" ht="17.25" customHeight="1">
      <c r="A80" s="1"/>
      <c r="B80" s="550" t="s">
        <v>14</v>
      </c>
      <c r="C80" s="551">
        <f>SUM(C77:C79)</f>
        <v>47156</v>
      </c>
      <c r="D80" s="529">
        <f t="shared" si="21"/>
        <v>85.20526163631106</v>
      </c>
      <c r="E80" s="552">
        <f>SUM(E77:E79)</f>
        <v>28370</v>
      </c>
      <c r="F80" s="532">
        <f t="shared" si="22"/>
        <v>83.70213017053165</v>
      </c>
      <c r="G80" s="551">
        <f>SUM(G77:G79)</f>
        <v>310</v>
      </c>
      <c r="H80" s="532">
        <f t="shared" si="23"/>
        <v>71.26436781609196</v>
      </c>
      <c r="I80" s="551">
        <f>SUM(I77:I79)</f>
        <v>990</v>
      </c>
      <c r="J80" s="532">
        <f t="shared" si="24"/>
        <v>86.53846153846155</v>
      </c>
      <c r="K80" s="551">
        <f>SUM(K77:K79)</f>
        <v>16161</v>
      </c>
      <c r="L80" s="532">
        <f t="shared" si="25"/>
        <v>89.53462603878116</v>
      </c>
      <c r="M80" s="551">
        <f>SUM(M77:M79)</f>
        <v>1325</v>
      </c>
      <c r="N80" s="529">
        <f t="shared" si="26"/>
        <v>72.7622185612301</v>
      </c>
      <c r="O80" s="552">
        <f>SUM(O77:O79)</f>
        <v>3728</v>
      </c>
      <c r="P80" s="532">
        <f t="shared" si="27"/>
        <v>86.69767441860465</v>
      </c>
    </row>
    <row r="81" spans="1:16" ht="17.25" customHeight="1">
      <c r="A81" s="1"/>
      <c r="B81" s="72" t="s">
        <v>20</v>
      </c>
      <c r="C81" s="184">
        <f>E81+G81+I81+K81+M81</f>
        <v>18066</v>
      </c>
      <c r="D81" s="99">
        <f t="shared" si="21"/>
        <v>90.41137023320988</v>
      </c>
      <c r="E81" s="185">
        <v>11003</v>
      </c>
      <c r="F81" s="56">
        <f t="shared" si="22"/>
        <v>88.76966518757563</v>
      </c>
      <c r="G81" s="184">
        <v>122</v>
      </c>
      <c r="H81" s="56">
        <f t="shared" si="23"/>
        <v>89.05109489051095</v>
      </c>
      <c r="I81" s="184">
        <v>404</v>
      </c>
      <c r="J81" s="56">
        <f t="shared" si="24"/>
        <v>87.25701943844493</v>
      </c>
      <c r="K81" s="184">
        <v>6018</v>
      </c>
      <c r="L81" s="56">
        <f t="shared" si="25"/>
        <v>92.51345119139124</v>
      </c>
      <c r="M81" s="184">
        <v>519</v>
      </c>
      <c r="N81" s="99">
        <f t="shared" si="26"/>
        <v>107.67634854771784</v>
      </c>
      <c r="O81" s="185">
        <v>1359</v>
      </c>
      <c r="P81" s="56">
        <f t="shared" si="27"/>
        <v>88.88162197514716</v>
      </c>
    </row>
    <row r="82" spans="1:16" ht="17.25" customHeight="1">
      <c r="A82" s="1"/>
      <c r="B82" s="72" t="s">
        <v>21</v>
      </c>
      <c r="C82" s="184">
        <f>E82+G82+I82+K82+M82</f>
        <v>18870</v>
      </c>
      <c r="D82" s="99">
        <f t="shared" si="21"/>
        <v>90.84344309647602</v>
      </c>
      <c r="E82" s="185">
        <v>11693</v>
      </c>
      <c r="F82" s="56">
        <f t="shared" si="22"/>
        <v>89.85629754860524</v>
      </c>
      <c r="G82" s="184">
        <v>121</v>
      </c>
      <c r="H82" s="56">
        <f t="shared" si="23"/>
        <v>68.36158192090396</v>
      </c>
      <c r="I82" s="184">
        <v>355</v>
      </c>
      <c r="J82" s="56">
        <f t="shared" si="24"/>
        <v>85.13189448441247</v>
      </c>
      <c r="K82" s="184">
        <v>6178</v>
      </c>
      <c r="L82" s="56">
        <f t="shared" si="25"/>
        <v>93.16845121399487</v>
      </c>
      <c r="M82" s="184">
        <v>523</v>
      </c>
      <c r="N82" s="99">
        <f t="shared" si="26"/>
        <v>97.94007490636703</v>
      </c>
      <c r="O82" s="185">
        <v>1438</v>
      </c>
      <c r="P82" s="56">
        <f t="shared" si="27"/>
        <v>86.05625374027528</v>
      </c>
    </row>
    <row r="83" spans="1:16" ht="17.25" customHeight="1">
      <c r="A83" s="1"/>
      <c r="B83" s="72" t="s">
        <v>22</v>
      </c>
      <c r="C83" s="184">
        <f>E83+G83+I83+K83+M83</f>
        <v>16317</v>
      </c>
      <c r="D83" s="99">
        <f t="shared" si="21"/>
        <v>84.56156716417911</v>
      </c>
      <c r="E83" s="185">
        <v>10301</v>
      </c>
      <c r="F83" s="56">
        <f t="shared" si="22"/>
        <v>85.26612035427532</v>
      </c>
      <c r="G83" s="184">
        <v>116</v>
      </c>
      <c r="H83" s="56">
        <f t="shared" si="23"/>
        <v>76.82119205298014</v>
      </c>
      <c r="I83" s="184">
        <v>346</v>
      </c>
      <c r="J83" s="56">
        <f t="shared" si="24"/>
        <v>87.1536523929471</v>
      </c>
      <c r="K83" s="184">
        <v>5193</v>
      </c>
      <c r="L83" s="56">
        <f t="shared" si="25"/>
        <v>84.61789147792081</v>
      </c>
      <c r="M83" s="184">
        <v>361</v>
      </c>
      <c r="N83" s="99">
        <f t="shared" si="26"/>
        <v>68.11320754716981</v>
      </c>
      <c r="O83" s="185">
        <v>1334</v>
      </c>
      <c r="P83" s="56">
        <f t="shared" si="27"/>
        <v>96.38728323699422</v>
      </c>
    </row>
    <row r="84" spans="1:16" ht="17.25" customHeight="1">
      <c r="A84" s="1"/>
      <c r="B84" s="550" t="s">
        <v>16</v>
      </c>
      <c r="C84" s="546">
        <f>SUM(C81:C83)</f>
        <v>53253</v>
      </c>
      <c r="D84" s="547">
        <f aca="true" t="shared" si="28" ref="D84:D94">C84/C66*100</f>
        <v>88.68109908409659</v>
      </c>
      <c r="E84" s="548">
        <f>SUM(E81:E83)</f>
        <v>32997</v>
      </c>
      <c r="F84" s="549">
        <f aca="true" t="shared" si="29" ref="F84:F94">E84/E66*100</f>
        <v>88.01781856011097</v>
      </c>
      <c r="G84" s="546">
        <f>SUM(G81:G83)</f>
        <v>359</v>
      </c>
      <c r="H84" s="549">
        <f aca="true" t="shared" si="30" ref="H84:H94">G84/G66*100</f>
        <v>77.20430107526882</v>
      </c>
      <c r="I84" s="546">
        <f>SUM(I81:I83)</f>
        <v>1105</v>
      </c>
      <c r="J84" s="549">
        <f aca="true" t="shared" si="31" ref="J84:J94">I84/I66*100</f>
        <v>86.530931871574</v>
      </c>
      <c r="K84" s="546">
        <f>SUM(K81:K83)</f>
        <v>17389</v>
      </c>
      <c r="L84" s="549">
        <f aca="true" t="shared" si="32" ref="L84:L94">K84/K66*100</f>
        <v>90.22466663207595</v>
      </c>
      <c r="M84" s="546">
        <f>SUM(M81:M83)</f>
        <v>1403</v>
      </c>
      <c r="N84" s="547">
        <f aca="true" t="shared" si="33" ref="N84:N94">M84/M66*100</f>
        <v>90.7503234152652</v>
      </c>
      <c r="O84" s="548">
        <f>SUM(O81:O83)</f>
        <v>4131</v>
      </c>
      <c r="P84" s="549">
        <f aca="true" t="shared" si="34" ref="P84:P94">O84/O66*100</f>
        <v>90.11780104712042</v>
      </c>
    </row>
    <row r="85" spans="1:16" ht="17.25" customHeight="1" thickBot="1">
      <c r="A85" s="1"/>
      <c r="B85" s="575" t="s">
        <v>135</v>
      </c>
      <c r="C85" s="576">
        <f>C80+C84</f>
        <v>100409</v>
      </c>
      <c r="D85" s="571">
        <f t="shared" si="28"/>
        <v>87.01405619009654</v>
      </c>
      <c r="E85" s="577">
        <f>E80+E84</f>
        <v>61367</v>
      </c>
      <c r="F85" s="570">
        <f t="shared" si="29"/>
        <v>85.96864799742235</v>
      </c>
      <c r="G85" s="576">
        <f>G80+G84</f>
        <v>669</v>
      </c>
      <c r="H85" s="570">
        <f t="shared" si="30"/>
        <v>74.33333333333333</v>
      </c>
      <c r="I85" s="576">
        <f>I80+I84</f>
        <v>2095</v>
      </c>
      <c r="J85" s="570">
        <f t="shared" si="31"/>
        <v>86.53448988021478</v>
      </c>
      <c r="K85" s="576">
        <f>K80+K84</f>
        <v>33550</v>
      </c>
      <c r="L85" s="570">
        <f t="shared" si="32"/>
        <v>89.89095195991747</v>
      </c>
      <c r="M85" s="576">
        <f>M80+M84</f>
        <v>2728</v>
      </c>
      <c r="N85" s="571">
        <f t="shared" si="33"/>
        <v>81.02168102168102</v>
      </c>
      <c r="O85" s="577">
        <f>O80+O84</f>
        <v>7859</v>
      </c>
      <c r="P85" s="573">
        <f t="shared" si="34"/>
        <v>88.46240432237731</v>
      </c>
    </row>
    <row r="86" spans="1:16" ht="17.25" customHeight="1">
      <c r="A86" s="1"/>
      <c r="B86" s="183" t="s">
        <v>137</v>
      </c>
      <c r="C86" s="184">
        <f>E86+G86+I86+K86+M86</f>
        <v>16653</v>
      </c>
      <c r="D86" s="99">
        <f t="shared" si="28"/>
        <v>83.90688769083489</v>
      </c>
      <c r="E86" s="185">
        <v>10301</v>
      </c>
      <c r="F86" s="56">
        <f t="shared" si="29"/>
        <v>83.89119635149443</v>
      </c>
      <c r="G86" s="184">
        <v>122</v>
      </c>
      <c r="H86" s="56">
        <f t="shared" si="30"/>
        <v>65.59139784946237</v>
      </c>
      <c r="I86" s="184">
        <v>327</v>
      </c>
      <c r="J86" s="56">
        <f t="shared" si="31"/>
        <v>69.42675159235668</v>
      </c>
      <c r="K86" s="184">
        <v>5602</v>
      </c>
      <c r="L86" s="56">
        <f t="shared" si="32"/>
        <v>86.27752964731249</v>
      </c>
      <c r="M86" s="184">
        <v>301</v>
      </c>
      <c r="N86" s="99">
        <f t="shared" si="33"/>
        <v>72.00956937799043</v>
      </c>
      <c r="O86" s="185">
        <v>1294</v>
      </c>
      <c r="P86" s="56">
        <f t="shared" si="34"/>
        <v>92.42857142857143</v>
      </c>
    </row>
    <row r="87" spans="1:16" ht="17.25" customHeight="1">
      <c r="A87" s="1"/>
      <c r="B87" s="72" t="s">
        <v>24</v>
      </c>
      <c r="C87" s="184">
        <f>E87+G87+I87+K87+M87</f>
        <v>18255</v>
      </c>
      <c r="D87" s="99">
        <f t="shared" si="28"/>
        <v>91.30239071721516</v>
      </c>
      <c r="E87" s="185">
        <v>11491</v>
      </c>
      <c r="F87" s="56">
        <f t="shared" si="29"/>
        <v>90.76619273301738</v>
      </c>
      <c r="G87" s="184">
        <v>127</v>
      </c>
      <c r="H87" s="56">
        <f t="shared" si="30"/>
        <v>94.07407407407408</v>
      </c>
      <c r="I87" s="184">
        <v>330</v>
      </c>
      <c r="J87" s="56">
        <f t="shared" si="31"/>
        <v>83.33333333333334</v>
      </c>
      <c r="K87" s="184">
        <v>5983</v>
      </c>
      <c r="L87" s="56">
        <f t="shared" si="32"/>
        <v>96.7496765847348</v>
      </c>
      <c r="M87" s="184">
        <v>324</v>
      </c>
      <c r="N87" s="99">
        <f t="shared" si="33"/>
        <v>52.34248788368336</v>
      </c>
      <c r="O87" s="185">
        <v>1186</v>
      </c>
      <c r="P87" s="56">
        <f t="shared" si="34"/>
        <v>86.50619985412108</v>
      </c>
    </row>
    <row r="88" spans="1:16" ht="17.25" customHeight="1">
      <c r="A88" s="1"/>
      <c r="B88" s="72" t="s">
        <v>31</v>
      </c>
      <c r="C88" s="184">
        <f>E88+G88+I88+K88+M88</f>
        <v>19115</v>
      </c>
      <c r="D88" s="99">
        <f t="shared" si="28"/>
        <v>108.24508749079789</v>
      </c>
      <c r="E88" s="185">
        <v>11970</v>
      </c>
      <c r="F88" s="56">
        <f t="shared" si="29"/>
        <v>109.46502057613168</v>
      </c>
      <c r="G88" s="184">
        <v>107</v>
      </c>
      <c r="H88" s="56">
        <f t="shared" si="30"/>
        <v>79.8507462686567</v>
      </c>
      <c r="I88" s="184">
        <v>371</v>
      </c>
      <c r="J88" s="56">
        <f t="shared" si="31"/>
        <v>105.09915014164307</v>
      </c>
      <c r="K88" s="184">
        <v>6139</v>
      </c>
      <c r="L88" s="56">
        <f t="shared" si="32"/>
        <v>110.03764115432872</v>
      </c>
      <c r="M88" s="184">
        <v>528</v>
      </c>
      <c r="N88" s="99">
        <f t="shared" si="33"/>
        <v>80.24316109422493</v>
      </c>
      <c r="O88" s="185">
        <v>1368</v>
      </c>
      <c r="P88" s="56">
        <f t="shared" si="34"/>
        <v>94.73684210526315</v>
      </c>
    </row>
    <row r="89" spans="1:16" ht="17.25" customHeight="1">
      <c r="A89" s="1"/>
      <c r="B89" s="633" t="s">
        <v>17</v>
      </c>
      <c r="C89" s="656">
        <f>SUM(C86:C88)</f>
        <v>54023</v>
      </c>
      <c r="D89" s="650">
        <f t="shared" si="28"/>
        <v>93.95304347826087</v>
      </c>
      <c r="E89" s="657">
        <f>SUM(E86:E88)</f>
        <v>33762</v>
      </c>
      <c r="F89" s="650">
        <f t="shared" si="29"/>
        <v>94.11272788091654</v>
      </c>
      <c r="G89" s="656">
        <f>SUM(G86:G88)</f>
        <v>356</v>
      </c>
      <c r="H89" s="650">
        <f t="shared" si="30"/>
        <v>78.24175824175825</v>
      </c>
      <c r="I89" s="656">
        <f>SUM(I86:I88)</f>
        <v>1028</v>
      </c>
      <c r="J89" s="650">
        <f t="shared" si="31"/>
        <v>84.26229508196721</v>
      </c>
      <c r="K89" s="656">
        <f>SUM(K86:K88)</f>
        <v>17724</v>
      </c>
      <c r="L89" s="650">
        <f t="shared" si="32"/>
        <v>97.08588957055214</v>
      </c>
      <c r="M89" s="656">
        <f>SUM(M86:M88)</f>
        <v>1153</v>
      </c>
      <c r="N89" s="650">
        <f t="shared" si="33"/>
        <v>68.023598820059</v>
      </c>
      <c r="O89" s="657">
        <f>SUM(O86:O88)</f>
        <v>3848</v>
      </c>
      <c r="P89" s="650">
        <f t="shared" si="34"/>
        <v>91.29300118623962</v>
      </c>
    </row>
    <row r="90" spans="1:16" ht="17.25" customHeight="1">
      <c r="A90" s="1"/>
      <c r="B90" s="72" t="s">
        <v>26</v>
      </c>
      <c r="C90" s="184">
        <f>E90+G90+I90+K90+M90</f>
        <v>19628</v>
      </c>
      <c r="D90" s="99">
        <f t="shared" si="28"/>
        <v>118.59102169053229</v>
      </c>
      <c r="E90" s="185">
        <v>12339</v>
      </c>
      <c r="F90" s="56">
        <f t="shared" si="29"/>
        <v>117.22401672050162</v>
      </c>
      <c r="G90" s="184">
        <v>222</v>
      </c>
      <c r="H90" s="56">
        <f t="shared" si="30"/>
        <v>123.33333333333334</v>
      </c>
      <c r="I90" s="184">
        <v>356</v>
      </c>
      <c r="J90" s="56">
        <f t="shared" si="31"/>
        <v>100.84985835694052</v>
      </c>
      <c r="K90" s="184">
        <v>6142</v>
      </c>
      <c r="L90" s="56">
        <f t="shared" si="32"/>
        <v>126.1709120788825</v>
      </c>
      <c r="M90" s="184">
        <v>569</v>
      </c>
      <c r="N90" s="99">
        <f t="shared" si="33"/>
        <v>91.18589743589743</v>
      </c>
      <c r="O90" s="185">
        <v>1494</v>
      </c>
      <c r="P90" s="56">
        <f t="shared" si="34"/>
        <v>107.02005730659026</v>
      </c>
    </row>
    <row r="91" spans="1:16" ht="17.25" customHeight="1">
      <c r="A91" s="1"/>
      <c r="B91" s="72" t="s">
        <v>27</v>
      </c>
      <c r="C91" s="184">
        <f>E91+G91+I91+K91+M91</f>
        <v>16880</v>
      </c>
      <c r="D91" s="56">
        <f t="shared" si="28"/>
        <v>103.03992186546209</v>
      </c>
      <c r="E91" s="185">
        <v>10399</v>
      </c>
      <c r="F91" s="56">
        <f t="shared" si="29"/>
        <v>97.65236172410555</v>
      </c>
      <c r="G91" s="184">
        <v>88</v>
      </c>
      <c r="H91" s="56">
        <f t="shared" si="30"/>
        <v>94.6236559139785</v>
      </c>
      <c r="I91" s="184">
        <v>299</v>
      </c>
      <c r="J91" s="56">
        <f t="shared" si="31"/>
        <v>99.33554817275747</v>
      </c>
      <c r="K91" s="184">
        <v>5489</v>
      </c>
      <c r="L91" s="56">
        <f t="shared" si="32"/>
        <v>113.71452247772945</v>
      </c>
      <c r="M91" s="184">
        <v>605</v>
      </c>
      <c r="N91" s="56">
        <f t="shared" si="33"/>
        <v>118.1640625</v>
      </c>
      <c r="O91" s="185">
        <v>1367</v>
      </c>
      <c r="P91" s="56">
        <f t="shared" si="34"/>
        <v>92.36486486486486</v>
      </c>
    </row>
    <row r="92" spans="1:16" ht="17.25" customHeight="1">
      <c r="A92" s="1"/>
      <c r="B92" s="189" t="s">
        <v>28</v>
      </c>
      <c r="C92" s="193">
        <f>E92+G92+I92+K92+M92</f>
        <v>16278</v>
      </c>
      <c r="D92" s="192">
        <f t="shared" si="28"/>
        <v>98.19629607287204</v>
      </c>
      <c r="E92" s="203">
        <v>10362</v>
      </c>
      <c r="F92" s="190">
        <f t="shared" si="29"/>
        <v>100.05793742757822</v>
      </c>
      <c r="G92" s="193">
        <v>112</v>
      </c>
      <c r="H92" s="190">
        <f t="shared" si="30"/>
        <v>107.6923076923077</v>
      </c>
      <c r="I92" s="193">
        <v>356</v>
      </c>
      <c r="J92" s="190">
        <f t="shared" si="31"/>
        <v>102.59365994236312</v>
      </c>
      <c r="K92" s="193">
        <v>5229</v>
      </c>
      <c r="L92" s="190">
        <f t="shared" si="32"/>
        <v>99.20318725099602</v>
      </c>
      <c r="M92" s="193">
        <v>219</v>
      </c>
      <c r="N92" s="192">
        <f t="shared" si="33"/>
        <v>43.8877755511022</v>
      </c>
      <c r="O92" s="203">
        <v>1274</v>
      </c>
      <c r="P92" s="190">
        <f t="shared" si="34"/>
        <v>86.25592417061611</v>
      </c>
    </row>
    <row r="93" spans="1:16" ht="17.25" customHeight="1">
      <c r="A93" s="1"/>
      <c r="B93" s="658" t="s">
        <v>12</v>
      </c>
      <c r="C93" s="659">
        <f>SUM(C90:C92)</f>
        <v>52786</v>
      </c>
      <c r="D93" s="660">
        <f t="shared" si="28"/>
        <v>106.61684508180164</v>
      </c>
      <c r="E93" s="661">
        <f>SUM(E90:E92)</f>
        <v>33100</v>
      </c>
      <c r="F93" s="662">
        <f t="shared" si="29"/>
        <v>104.97605531064667</v>
      </c>
      <c r="G93" s="659">
        <f>SUM(G90:G92)</f>
        <v>422</v>
      </c>
      <c r="H93" s="662">
        <f t="shared" si="30"/>
        <v>111.93633952254642</v>
      </c>
      <c r="I93" s="659">
        <f>SUM(I90:I92)</f>
        <v>1011</v>
      </c>
      <c r="J93" s="662">
        <f t="shared" si="31"/>
        <v>100.99900099900101</v>
      </c>
      <c r="K93" s="659">
        <f>SUM(K90:K92)</f>
        <v>16860</v>
      </c>
      <c r="L93" s="662">
        <f t="shared" si="32"/>
        <v>112.65535213149806</v>
      </c>
      <c r="M93" s="659">
        <f>SUM(M90:M92)</f>
        <v>1393</v>
      </c>
      <c r="N93" s="660">
        <f t="shared" si="33"/>
        <v>85.19877675840979</v>
      </c>
      <c r="O93" s="661">
        <f>SUM(O90:O92)</f>
        <v>4135</v>
      </c>
      <c r="P93" s="662">
        <f t="shared" si="34"/>
        <v>94.99195956811394</v>
      </c>
    </row>
    <row r="94" spans="1:16" ht="17.25" customHeight="1" thickBot="1">
      <c r="A94" s="1"/>
      <c r="B94" s="663" t="s">
        <v>141</v>
      </c>
      <c r="C94" s="664">
        <f>C89+C93</f>
        <v>106809</v>
      </c>
      <c r="D94" s="665">
        <f t="shared" si="28"/>
        <v>99.81216708718812</v>
      </c>
      <c r="E94" s="666">
        <f>E89+E93</f>
        <v>66862</v>
      </c>
      <c r="F94" s="667">
        <f t="shared" si="29"/>
        <v>99.19442177879979</v>
      </c>
      <c r="G94" s="664">
        <f>G89+G93</f>
        <v>778</v>
      </c>
      <c r="H94" s="667">
        <f t="shared" si="30"/>
        <v>93.50961538461539</v>
      </c>
      <c r="I94" s="664">
        <f>I89+I93</f>
        <v>2039</v>
      </c>
      <c r="J94" s="667">
        <f t="shared" si="31"/>
        <v>91.80549302116164</v>
      </c>
      <c r="K94" s="664">
        <f>K89+K93</f>
        <v>34584</v>
      </c>
      <c r="L94" s="667">
        <f t="shared" si="32"/>
        <v>104.09969297453495</v>
      </c>
      <c r="M94" s="664">
        <f>M89+M93</f>
        <v>2546</v>
      </c>
      <c r="N94" s="665">
        <f t="shared" si="33"/>
        <v>76.45645645645645</v>
      </c>
      <c r="O94" s="666">
        <f>O89+O93</f>
        <v>7983</v>
      </c>
      <c r="P94" s="668">
        <f t="shared" si="34"/>
        <v>93.17226890756302</v>
      </c>
    </row>
    <row r="95" spans="1:16" ht="2.25" customHeight="1">
      <c r="A95" s="1"/>
      <c r="B95" s="37"/>
      <c r="C95" s="37"/>
      <c r="D95" s="200"/>
      <c r="E95" s="31"/>
      <c r="F95" s="37"/>
      <c r="G95" s="37"/>
      <c r="H95" s="37"/>
      <c r="I95" s="37"/>
      <c r="J95" s="37"/>
      <c r="K95" s="37"/>
      <c r="L95" s="37"/>
      <c r="M95" s="37"/>
      <c r="N95" s="200"/>
      <c r="O95" s="31"/>
      <c r="P95" s="37"/>
    </row>
    <row r="96" spans="1:16" ht="14.25">
      <c r="A96" s="1"/>
      <c r="B96" s="8" t="s">
        <v>41</v>
      </c>
      <c r="C96" s="20">
        <v>304802</v>
      </c>
      <c r="D96" s="201">
        <v>101</v>
      </c>
      <c r="E96" s="21">
        <v>185175</v>
      </c>
      <c r="F96" s="20">
        <v>100</v>
      </c>
      <c r="G96" s="20">
        <v>3372</v>
      </c>
      <c r="H96" s="20">
        <v>99</v>
      </c>
      <c r="I96" s="20">
        <v>6643</v>
      </c>
      <c r="J96" s="20">
        <v>99</v>
      </c>
      <c r="K96" s="20">
        <v>94623</v>
      </c>
      <c r="L96" s="20">
        <v>104</v>
      </c>
      <c r="M96" s="20">
        <v>14989</v>
      </c>
      <c r="N96" s="201">
        <v>102</v>
      </c>
      <c r="O96" s="21">
        <v>19259</v>
      </c>
      <c r="P96" s="8">
        <v>101</v>
      </c>
    </row>
    <row r="97" spans="1:16" ht="14.25">
      <c r="A97" s="1"/>
      <c r="B97" s="8" t="s">
        <v>43</v>
      </c>
      <c r="C97" s="20">
        <v>309747</v>
      </c>
      <c r="D97" s="201">
        <v>102</v>
      </c>
      <c r="E97" s="21">
        <v>183779</v>
      </c>
      <c r="F97" s="20">
        <v>99</v>
      </c>
      <c r="G97" s="20">
        <v>3009</v>
      </c>
      <c r="H97" s="20">
        <v>89</v>
      </c>
      <c r="I97" s="20">
        <v>6834</v>
      </c>
      <c r="J97" s="20">
        <v>103</v>
      </c>
      <c r="K97" s="20">
        <v>101322</v>
      </c>
      <c r="L97" s="20">
        <v>107</v>
      </c>
      <c r="M97" s="20">
        <v>14803</v>
      </c>
      <c r="N97" s="201">
        <v>99</v>
      </c>
      <c r="O97" s="21">
        <v>18833</v>
      </c>
      <c r="P97" s="8">
        <v>98</v>
      </c>
    </row>
    <row r="98" spans="1:16" ht="14.25">
      <c r="A98" s="1"/>
      <c r="B98" s="8" t="s">
        <v>45</v>
      </c>
      <c r="C98" s="20">
        <v>306506</v>
      </c>
      <c r="D98" s="201">
        <v>99</v>
      </c>
      <c r="E98" s="21">
        <v>180720</v>
      </c>
      <c r="F98" s="20">
        <v>98</v>
      </c>
      <c r="G98" s="20">
        <v>3046</v>
      </c>
      <c r="H98" s="20">
        <v>101</v>
      </c>
      <c r="I98" s="20">
        <v>6430</v>
      </c>
      <c r="J98" s="20">
        <v>94</v>
      </c>
      <c r="K98" s="20">
        <v>102479</v>
      </c>
      <c r="L98" s="20">
        <v>101</v>
      </c>
      <c r="M98" s="20">
        <v>13831</v>
      </c>
      <c r="N98" s="201">
        <v>93</v>
      </c>
      <c r="O98" s="21">
        <v>19285</v>
      </c>
      <c r="P98" s="8">
        <v>102</v>
      </c>
    </row>
    <row r="99" spans="1:16" ht="14.25">
      <c r="A99" s="1"/>
      <c r="B99" s="8" t="s">
        <v>49</v>
      </c>
      <c r="C99" s="20">
        <v>297996</v>
      </c>
      <c r="D99" s="20">
        <v>97</v>
      </c>
      <c r="E99" s="114">
        <v>178939</v>
      </c>
      <c r="F99" s="113">
        <v>99</v>
      </c>
      <c r="G99" s="113">
        <v>2872</v>
      </c>
      <c r="H99" s="113">
        <v>94</v>
      </c>
      <c r="I99" s="113">
        <v>6666</v>
      </c>
      <c r="J99" s="113">
        <v>104</v>
      </c>
      <c r="K99" s="113">
        <v>97304</v>
      </c>
      <c r="L99" s="113">
        <v>95</v>
      </c>
      <c r="M99" s="113">
        <v>12215</v>
      </c>
      <c r="N99" s="202">
        <v>88</v>
      </c>
      <c r="O99" s="21">
        <v>18543</v>
      </c>
      <c r="P99" s="8">
        <v>96</v>
      </c>
    </row>
    <row r="100" spans="1:17" ht="14.25">
      <c r="A100" s="1"/>
      <c r="B100" s="167" t="s">
        <v>68</v>
      </c>
      <c r="C100" s="172">
        <f>C21+C26+C30+C35</f>
        <v>242500</v>
      </c>
      <c r="D100" s="173">
        <f>C101/C99*100</f>
        <v>71.19558651793983</v>
      </c>
      <c r="E100" s="370">
        <f>E21+E26+E30+E35</f>
        <v>150092</v>
      </c>
      <c r="F100" s="173">
        <f>E101/E99*100</f>
        <v>71.41483969397392</v>
      </c>
      <c r="G100" s="172">
        <f>G21+G26+G30+G35</f>
        <v>2070</v>
      </c>
      <c r="H100" s="173">
        <f>G101/G99*100</f>
        <v>57.06824512534819</v>
      </c>
      <c r="I100" s="172">
        <f>I21+I26+I30+I35</f>
        <v>4803</v>
      </c>
      <c r="J100" s="173">
        <f>I101/I99*100</f>
        <v>68.33183318331834</v>
      </c>
      <c r="K100" s="172">
        <f>K21+K26+K30+K35</f>
        <v>75617</v>
      </c>
      <c r="L100" s="173">
        <f>K101/K99*100</f>
        <v>73.56737646962098</v>
      </c>
      <c r="M100" s="172">
        <f>M21+M26+M30+M35</f>
        <v>9917</v>
      </c>
      <c r="N100" s="173">
        <f>M101/M99*100</f>
        <v>53.974621367171515</v>
      </c>
      <c r="O100" s="406">
        <f>O21+O26+O30+O35</f>
        <v>16671</v>
      </c>
      <c r="P100" s="173">
        <f>O101/O99*100</f>
        <v>90.03397508493771</v>
      </c>
      <c r="Q100" s="188"/>
    </row>
    <row r="101" spans="2:17" ht="14.25">
      <c r="B101" s="229" t="s">
        <v>117</v>
      </c>
      <c r="C101" s="245">
        <f>C39+C44+C48+C53</f>
        <v>212160</v>
      </c>
      <c r="D101" s="405">
        <f>C101/C100*100</f>
        <v>87.48865979381443</v>
      </c>
      <c r="E101" s="369">
        <f>E39+E44+E48+E53</f>
        <v>127789</v>
      </c>
      <c r="F101" s="405">
        <f>E101/E100*100</f>
        <v>85.14044719238866</v>
      </c>
      <c r="G101" s="245">
        <f>G39+G44+G48+G53</f>
        <v>1639</v>
      </c>
      <c r="H101" s="405">
        <f>G101/G100*100</f>
        <v>79.17874396135267</v>
      </c>
      <c r="I101" s="245">
        <f>I39+I44+I48+I53</f>
        <v>4555</v>
      </c>
      <c r="J101" s="405">
        <f>I101/I100*100</f>
        <v>94.83656048303143</v>
      </c>
      <c r="K101" s="245">
        <f>K39+K44+K48+K53</f>
        <v>71584</v>
      </c>
      <c r="L101" s="405">
        <f>K101/K100*100</f>
        <v>94.66654323763176</v>
      </c>
      <c r="M101" s="245">
        <f>M39+M44+M48+M53</f>
        <v>6593</v>
      </c>
      <c r="N101" s="405">
        <f>M101/M100*100</f>
        <v>66.48179893112837</v>
      </c>
      <c r="O101" s="369">
        <f>O39+O44+O48+O53</f>
        <v>16695</v>
      </c>
      <c r="P101" s="405">
        <f>O101/O100*100</f>
        <v>100.14396256973185</v>
      </c>
      <c r="Q101" s="188"/>
    </row>
    <row r="102" spans="2:17" ht="14.25">
      <c r="B102" s="425" t="s">
        <v>140</v>
      </c>
      <c r="C102" s="445">
        <f>C57+C62+C66+C71</f>
        <v>229556</v>
      </c>
      <c r="D102" s="599">
        <f>C102/C101*100</f>
        <v>108.19947209653091</v>
      </c>
      <c r="E102" s="595">
        <f>E57+E62+E66+E71</f>
        <v>142086</v>
      </c>
      <c r="F102" s="599">
        <f>E102/E101*100</f>
        <v>111.18797392576826</v>
      </c>
      <c r="G102" s="445">
        <f>G57+G62+G66+G71</f>
        <v>1752</v>
      </c>
      <c r="H102" s="599">
        <f>G102/G101*100</f>
        <v>106.89444783404515</v>
      </c>
      <c r="I102" s="445">
        <f>I57+I62+I66+I71</f>
        <v>4842</v>
      </c>
      <c r="J102" s="599">
        <f>I102/I101*100</f>
        <v>106.30076838638858</v>
      </c>
      <c r="K102" s="445">
        <f>K57+K62+K66+K71</f>
        <v>74312</v>
      </c>
      <c r="L102" s="599">
        <f>K102/K101*100</f>
        <v>103.8109074653554</v>
      </c>
      <c r="M102" s="445">
        <f>M57+M62+M66+M71</f>
        <v>6564</v>
      </c>
      <c r="N102" s="599">
        <f>M102/M101*100</f>
        <v>99.56013954193843</v>
      </c>
      <c r="O102" s="595">
        <f>O57+O62+O66+O71</f>
        <v>17464</v>
      </c>
      <c r="P102" s="599">
        <f>O102/O101*100</f>
        <v>104.60616951182988</v>
      </c>
      <c r="Q102" s="188"/>
    </row>
    <row r="103" spans="2:17" ht="14.25">
      <c r="B103" s="516" t="s">
        <v>143</v>
      </c>
      <c r="C103" s="528">
        <f>C75+C80+C84+C89</f>
        <v>203942</v>
      </c>
      <c r="D103" s="676">
        <f>C103/C102*100</f>
        <v>88.84193835055498</v>
      </c>
      <c r="E103" s="674">
        <f>E75+E80+E84+E89</f>
        <v>126660</v>
      </c>
      <c r="F103" s="676">
        <f>E103/E102*100</f>
        <v>89.14319496642878</v>
      </c>
      <c r="G103" s="528">
        <f>G75+G80+G84+G89</f>
        <v>1402</v>
      </c>
      <c r="H103" s="676">
        <f>G103/G102*100</f>
        <v>80.02283105022832</v>
      </c>
      <c r="I103" s="528">
        <f>I75+I80+I84+I89</f>
        <v>4124</v>
      </c>
      <c r="J103" s="676">
        <f>I103/I102*100</f>
        <v>85.17141676992979</v>
      </c>
      <c r="K103" s="528">
        <f>K75+K80+K84+K89</f>
        <v>66240</v>
      </c>
      <c r="L103" s="676">
        <f>K103/K102*100</f>
        <v>89.13768974055334</v>
      </c>
      <c r="M103" s="528">
        <f>M75+M80+M84+M89</f>
        <v>5516</v>
      </c>
      <c r="N103" s="676">
        <f>M103/M102*100</f>
        <v>84.03412553321145</v>
      </c>
      <c r="O103" s="674">
        <f>O75+O80+O84+O89</f>
        <v>16060</v>
      </c>
      <c r="P103" s="676">
        <f>O103/O102*100</f>
        <v>91.96060467246909</v>
      </c>
      <c r="Q103" s="188"/>
    </row>
    <row r="104" spans="2:15" ht="16.5" customHeight="1">
      <c r="B104" s="227" t="s">
        <v>110</v>
      </c>
      <c r="F104" s="491" t="s">
        <v>125</v>
      </c>
      <c r="G104" s="491"/>
      <c r="H104" s="491"/>
      <c r="I104" s="491"/>
      <c r="J104" s="491"/>
      <c r="K104" s="491"/>
      <c r="L104" s="491"/>
      <c r="M104" s="491"/>
      <c r="N104" s="491"/>
      <c r="O104" s="491"/>
    </row>
  </sheetData>
  <sheetProtection/>
  <printOptions/>
  <pageMargins left="0.69" right="0.5118110236220472" top="0.4724409448818898" bottom="0.2755905511811024" header="0.4724409448818898" footer="0.2755905511811024"/>
  <pageSetup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R86"/>
  <sheetViews>
    <sheetView tabSelected="1" defaultGridColor="0" zoomScale="80" zoomScaleNormal="80" zoomScalePageLayoutView="0" colorId="22" workbookViewId="0" topLeftCell="A1">
      <selection activeCell="S72" sqref="S72"/>
    </sheetView>
  </sheetViews>
  <sheetFormatPr defaultColWidth="10.59765625" defaultRowHeight="15"/>
  <cols>
    <col min="1" max="1" width="7.19921875" style="0" customWidth="1"/>
    <col min="2" max="2" width="10.8984375" style="0" customWidth="1"/>
    <col min="3" max="3" width="11.59765625" style="0" customWidth="1"/>
    <col min="4" max="4" width="6.09765625" style="0" customWidth="1"/>
    <col min="5" max="5" width="10.59765625" style="0" customWidth="1"/>
    <col min="6" max="6" width="6.09765625" style="0" customWidth="1"/>
    <col min="7" max="7" width="10.59765625" style="0" customWidth="1"/>
    <col min="8" max="8" width="6.09765625" style="0" customWidth="1"/>
    <col min="9" max="9" width="10.59765625" style="0" customWidth="1"/>
    <col min="10" max="10" width="6.09765625" style="0" customWidth="1"/>
    <col min="11" max="11" width="10.59765625" style="0" customWidth="1"/>
    <col min="12" max="12" width="6.09765625" style="0" customWidth="1"/>
    <col min="13" max="13" width="10.59765625" style="0" customWidth="1"/>
    <col min="14" max="14" width="6.09765625" style="0" customWidth="1"/>
    <col min="15" max="15" width="11.59765625" style="0" customWidth="1"/>
    <col min="16" max="16" width="6.09765625" style="0" customWidth="1"/>
  </cols>
  <sheetData>
    <row r="1" spans="1:17" ht="24.75" thickBot="1">
      <c r="A1" s="1"/>
      <c r="B1" s="180" t="s">
        <v>101</v>
      </c>
      <c r="C1" s="1"/>
      <c r="D1" s="1"/>
      <c r="E1" s="1"/>
      <c r="F1" s="1"/>
      <c r="G1" s="215" t="s">
        <v>18</v>
      </c>
      <c r="H1" s="216"/>
      <c r="I1" s="216"/>
      <c r="J1" s="1"/>
      <c r="K1" s="1"/>
      <c r="L1" s="1"/>
      <c r="M1" s="1"/>
      <c r="N1" s="1"/>
      <c r="O1" s="112" t="s">
        <v>0</v>
      </c>
      <c r="P1" s="112"/>
      <c r="Q1" s="1"/>
    </row>
    <row r="2" spans="1:17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12" t="s">
        <v>1</v>
      </c>
      <c r="P2" s="112"/>
      <c r="Q2" s="1"/>
    </row>
    <row r="3" spans="1:17" ht="15" thickBot="1">
      <c r="A3" s="1"/>
      <c r="B3" s="28"/>
      <c r="C3" s="3" t="s">
        <v>2</v>
      </c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29"/>
      <c r="P3" s="5"/>
      <c r="Q3" s="1"/>
    </row>
    <row r="4" spans="1:17" ht="14.25">
      <c r="A4" s="1"/>
      <c r="B4" s="6"/>
      <c r="C4" s="30" t="s">
        <v>3</v>
      </c>
      <c r="D4" s="7" t="s">
        <v>4</v>
      </c>
      <c r="E4" s="38" t="s">
        <v>5</v>
      </c>
      <c r="F4" s="32" t="s">
        <v>4</v>
      </c>
      <c r="G4" s="33" t="s">
        <v>6</v>
      </c>
      <c r="H4" s="32" t="s">
        <v>4</v>
      </c>
      <c r="I4" s="33" t="s">
        <v>7</v>
      </c>
      <c r="J4" s="32" t="s">
        <v>4</v>
      </c>
      <c r="K4" s="33" t="s">
        <v>8</v>
      </c>
      <c r="L4" s="32" t="s">
        <v>4</v>
      </c>
      <c r="M4" s="33" t="s">
        <v>9</v>
      </c>
      <c r="N4" s="32" t="s">
        <v>4</v>
      </c>
      <c r="O4" s="115" t="s">
        <v>10</v>
      </c>
      <c r="P4" s="34" t="s">
        <v>4</v>
      </c>
      <c r="Q4" s="1"/>
    </row>
    <row r="5" spans="1:17" ht="14.25">
      <c r="A5" s="1"/>
      <c r="B5" s="14" t="s">
        <v>145</v>
      </c>
      <c r="C5" s="26">
        <v>22462</v>
      </c>
      <c r="D5" s="26">
        <v>101</v>
      </c>
      <c r="E5" s="27">
        <v>12660</v>
      </c>
      <c r="F5" s="26">
        <v>103</v>
      </c>
      <c r="G5" s="26">
        <v>108</v>
      </c>
      <c r="H5" s="26">
        <v>84</v>
      </c>
      <c r="I5" s="26">
        <v>1887</v>
      </c>
      <c r="J5" s="26">
        <v>105</v>
      </c>
      <c r="K5" s="26">
        <v>5463</v>
      </c>
      <c r="L5" s="26">
        <v>93</v>
      </c>
      <c r="M5" s="26">
        <v>2344</v>
      </c>
      <c r="N5" s="26">
        <v>115</v>
      </c>
      <c r="O5" s="27">
        <v>4658</v>
      </c>
      <c r="P5" s="12">
        <v>85</v>
      </c>
      <c r="Q5" s="1"/>
    </row>
    <row r="6" spans="1:17" ht="14.25">
      <c r="A6" s="1"/>
      <c r="B6" s="14" t="s">
        <v>146</v>
      </c>
      <c r="C6" s="26">
        <v>19398</v>
      </c>
      <c r="D6" s="26">
        <v>86</v>
      </c>
      <c r="E6" s="27">
        <v>11380</v>
      </c>
      <c r="F6" s="26">
        <v>90</v>
      </c>
      <c r="G6" s="26">
        <v>235</v>
      </c>
      <c r="H6" s="26">
        <v>218</v>
      </c>
      <c r="I6" s="26">
        <v>1205</v>
      </c>
      <c r="J6" s="26">
        <v>64</v>
      </c>
      <c r="K6" s="26">
        <v>4344</v>
      </c>
      <c r="L6" s="26">
        <v>80</v>
      </c>
      <c r="M6" s="26">
        <v>2234</v>
      </c>
      <c r="N6" s="26">
        <v>95</v>
      </c>
      <c r="O6" s="27">
        <v>4689</v>
      </c>
      <c r="P6" s="12">
        <v>101</v>
      </c>
      <c r="Q6" s="1"/>
    </row>
    <row r="7" spans="1:17" ht="14.25">
      <c r="A7" s="1"/>
      <c r="B7" s="14" t="s">
        <v>147</v>
      </c>
      <c r="C7" s="26">
        <v>17532</v>
      </c>
      <c r="D7" s="26">
        <v>90</v>
      </c>
      <c r="E7" s="27">
        <v>7569</v>
      </c>
      <c r="F7" s="26">
        <v>67</v>
      </c>
      <c r="G7" s="26">
        <v>210</v>
      </c>
      <c r="H7" s="26">
        <v>89</v>
      </c>
      <c r="I7" s="26">
        <v>796</v>
      </c>
      <c r="J7" s="26">
        <v>66</v>
      </c>
      <c r="K7" s="26">
        <v>6495</v>
      </c>
      <c r="L7" s="26">
        <v>150</v>
      </c>
      <c r="M7" s="26">
        <v>2462</v>
      </c>
      <c r="N7" s="26">
        <v>110</v>
      </c>
      <c r="O7" s="27">
        <v>5321</v>
      </c>
      <c r="P7" s="12">
        <v>101</v>
      </c>
      <c r="Q7" s="1"/>
    </row>
    <row r="8" spans="1:17" ht="14.25">
      <c r="A8" s="1"/>
      <c r="B8" s="14" t="s">
        <v>148</v>
      </c>
      <c r="C8" s="26">
        <v>22090</v>
      </c>
      <c r="D8" s="26">
        <v>126</v>
      </c>
      <c r="E8" s="27">
        <v>8919</v>
      </c>
      <c r="F8" s="26">
        <v>118</v>
      </c>
      <c r="G8" s="26">
        <v>186</v>
      </c>
      <c r="H8" s="26">
        <v>89</v>
      </c>
      <c r="I8" s="26">
        <v>1318</v>
      </c>
      <c r="J8" s="26">
        <v>166</v>
      </c>
      <c r="K8" s="26">
        <v>8370</v>
      </c>
      <c r="L8" s="26">
        <v>129</v>
      </c>
      <c r="M8" s="26">
        <v>3297</v>
      </c>
      <c r="N8" s="26">
        <v>134</v>
      </c>
      <c r="O8" s="27">
        <v>5017</v>
      </c>
      <c r="P8" s="12">
        <v>94</v>
      </c>
      <c r="Q8" s="1"/>
    </row>
    <row r="9" spans="1:17" ht="14.25" customHeight="1">
      <c r="A9" s="1"/>
      <c r="B9" s="176" t="s">
        <v>149</v>
      </c>
      <c r="C9" s="170">
        <v>30275</v>
      </c>
      <c r="D9" s="177">
        <f>C9/C8*100</f>
        <v>137.05296514259845</v>
      </c>
      <c r="E9" s="178">
        <v>13249</v>
      </c>
      <c r="F9" s="177">
        <f>E9/E8*100</f>
        <v>148.5480435026348</v>
      </c>
      <c r="G9" s="177">
        <v>205</v>
      </c>
      <c r="H9" s="177">
        <f>G9/G8*100</f>
        <v>110.21505376344085</v>
      </c>
      <c r="I9" s="177">
        <v>1764</v>
      </c>
      <c r="J9" s="177">
        <f>I9/I8*100</f>
        <v>133.8391502276176</v>
      </c>
      <c r="K9" s="177">
        <v>12363</v>
      </c>
      <c r="L9" s="177">
        <f>K9/K8*100</f>
        <v>147.70609318996415</v>
      </c>
      <c r="M9" s="177">
        <v>2694</v>
      </c>
      <c r="N9" s="177">
        <f>M9/M8*100</f>
        <v>81.71064604185622</v>
      </c>
      <c r="O9" s="178">
        <v>5305</v>
      </c>
      <c r="P9" s="177">
        <f>O9/O8*100</f>
        <v>105.74048235997608</v>
      </c>
      <c r="Q9" s="1"/>
    </row>
    <row r="10" spans="1:17" ht="14.25" customHeight="1">
      <c r="A10" s="1"/>
      <c r="B10" s="249" t="s">
        <v>150</v>
      </c>
      <c r="C10" s="258">
        <f>E10+G10+I10+K10+M10</f>
        <v>18859</v>
      </c>
      <c r="D10" s="304">
        <f>C10/C9*100</f>
        <v>62.29232039636664</v>
      </c>
      <c r="E10" s="305">
        <v>9316</v>
      </c>
      <c r="F10" s="306">
        <f>E10/E9*100</f>
        <v>70.31474073514983</v>
      </c>
      <c r="G10" s="258">
        <v>167</v>
      </c>
      <c r="H10" s="306">
        <f>G10/G9*100</f>
        <v>81.46341463414633</v>
      </c>
      <c r="I10" s="258">
        <v>1758</v>
      </c>
      <c r="J10" s="306">
        <f>I10/I9*100</f>
        <v>99.65986394557824</v>
      </c>
      <c r="K10" s="258">
        <v>6077</v>
      </c>
      <c r="L10" s="306">
        <f>K10/K9*100</f>
        <v>49.15473590552455</v>
      </c>
      <c r="M10" s="258">
        <v>1541</v>
      </c>
      <c r="N10" s="306">
        <f>M10/M9*100</f>
        <v>57.20118782479584</v>
      </c>
      <c r="O10" s="307">
        <v>4619</v>
      </c>
      <c r="P10" s="306">
        <f>O10/O9*100</f>
        <v>87.06880301602263</v>
      </c>
      <c r="Q10" s="1"/>
    </row>
    <row r="11" spans="1:17" ht="14.25" customHeight="1">
      <c r="A11" s="1"/>
      <c r="B11" s="499" t="s">
        <v>151</v>
      </c>
      <c r="C11" s="578">
        <f>E11+G11+I11+K11+M11</f>
        <v>18928</v>
      </c>
      <c r="D11" s="579">
        <f>C11/C10*100</f>
        <v>100.3658730579564</v>
      </c>
      <c r="E11" s="580">
        <v>6293</v>
      </c>
      <c r="F11" s="579">
        <f>E11/E10*100</f>
        <v>67.55045083726921</v>
      </c>
      <c r="G11" s="581">
        <v>121</v>
      </c>
      <c r="H11" s="579">
        <f>G11/G10*100</f>
        <v>72.45508982035929</v>
      </c>
      <c r="I11" s="578">
        <v>1331</v>
      </c>
      <c r="J11" s="579">
        <f>I11/I10*100</f>
        <v>75.71103526734926</v>
      </c>
      <c r="K11" s="578">
        <v>8551</v>
      </c>
      <c r="L11" s="579">
        <f>K11/K10*100</f>
        <v>140.71087707750536</v>
      </c>
      <c r="M11" s="578">
        <v>2632</v>
      </c>
      <c r="N11" s="579">
        <f>M11/M10*100</f>
        <v>170.7981829980532</v>
      </c>
      <c r="O11" s="582">
        <v>4511</v>
      </c>
      <c r="P11" s="583">
        <f>O11/O10*100</f>
        <v>97.66183156527387</v>
      </c>
      <c r="Q11" s="194"/>
    </row>
    <row r="12" spans="1:17" ht="14.25" customHeight="1">
      <c r="A12" s="1"/>
      <c r="B12" s="602" t="s">
        <v>144</v>
      </c>
      <c r="C12" s="603">
        <f>E12+G12+I12+K12+M12</f>
        <v>22035</v>
      </c>
      <c r="D12" s="601">
        <f>C12/C11*100</f>
        <v>116.41483516483517</v>
      </c>
      <c r="E12" s="604">
        <v>8719</v>
      </c>
      <c r="F12" s="601">
        <f>E12/E11*100</f>
        <v>138.5507706976005</v>
      </c>
      <c r="G12" s="605">
        <v>125</v>
      </c>
      <c r="H12" s="601">
        <f>G12/G11*100</f>
        <v>103.30578512396693</v>
      </c>
      <c r="I12" s="603">
        <v>1849</v>
      </c>
      <c r="J12" s="601">
        <f>I12/I11*100</f>
        <v>138.91810668670172</v>
      </c>
      <c r="K12" s="603">
        <v>8463</v>
      </c>
      <c r="L12" s="601">
        <f>K12/K11*100</f>
        <v>98.97088059876037</v>
      </c>
      <c r="M12" s="603">
        <v>2879</v>
      </c>
      <c r="N12" s="601">
        <f>M12/M11*100</f>
        <v>109.38449848024317</v>
      </c>
      <c r="O12" s="606">
        <v>5311</v>
      </c>
      <c r="P12" s="607">
        <f>O12/O11*100</f>
        <v>117.73442695632896</v>
      </c>
      <c r="Q12" s="194"/>
    </row>
    <row r="13" spans="1:17" ht="3" customHeight="1" thickBot="1">
      <c r="A13" s="1"/>
      <c r="B13" s="16"/>
      <c r="C13" s="17"/>
      <c r="D13" s="35"/>
      <c r="E13" s="36"/>
      <c r="F13" s="35"/>
      <c r="G13" s="35"/>
      <c r="H13" s="35"/>
      <c r="I13" s="35"/>
      <c r="J13" s="35"/>
      <c r="K13" s="35"/>
      <c r="L13" s="35"/>
      <c r="M13" s="35"/>
      <c r="N13" s="35"/>
      <c r="O13" s="36"/>
      <c r="P13" s="18"/>
      <c r="Q13" s="1"/>
    </row>
    <row r="14" spans="1:17" ht="14.25">
      <c r="A14" s="1"/>
      <c r="B14" s="25" t="s">
        <v>100</v>
      </c>
      <c r="C14" s="23">
        <v>21270</v>
      </c>
      <c r="D14" s="23">
        <v>74</v>
      </c>
      <c r="E14" s="24">
        <v>7410</v>
      </c>
      <c r="F14" s="23">
        <v>60</v>
      </c>
      <c r="G14" s="23">
        <v>213</v>
      </c>
      <c r="H14" s="23">
        <v>116</v>
      </c>
      <c r="I14" s="23">
        <v>1848</v>
      </c>
      <c r="J14" s="23">
        <v>108</v>
      </c>
      <c r="K14" s="23">
        <v>9036</v>
      </c>
      <c r="L14" s="23">
        <v>79</v>
      </c>
      <c r="M14" s="23">
        <v>2763</v>
      </c>
      <c r="N14" s="23">
        <v>98</v>
      </c>
      <c r="O14" s="24">
        <v>5235</v>
      </c>
      <c r="P14" s="22">
        <v>110</v>
      </c>
      <c r="Q14" s="1"/>
    </row>
    <row r="15" spans="1:17" ht="14.25">
      <c r="A15" s="1"/>
      <c r="B15" s="25" t="s">
        <v>32</v>
      </c>
      <c r="C15" s="23">
        <v>18144</v>
      </c>
      <c r="D15" s="23">
        <v>78</v>
      </c>
      <c r="E15" s="24">
        <v>8159</v>
      </c>
      <c r="F15" s="23">
        <v>68</v>
      </c>
      <c r="G15" s="23">
        <v>195</v>
      </c>
      <c r="H15" s="23">
        <v>92</v>
      </c>
      <c r="I15" s="23">
        <v>1277</v>
      </c>
      <c r="J15" s="23">
        <v>103</v>
      </c>
      <c r="K15" s="23">
        <v>5765</v>
      </c>
      <c r="L15" s="23">
        <v>78</v>
      </c>
      <c r="M15" s="23">
        <v>2748</v>
      </c>
      <c r="N15" s="23">
        <v>115</v>
      </c>
      <c r="O15" s="24">
        <v>5378</v>
      </c>
      <c r="P15" s="22">
        <v>114</v>
      </c>
      <c r="Q15" s="1"/>
    </row>
    <row r="16" spans="1:17" ht="14.25">
      <c r="A16" s="1"/>
      <c r="B16" s="45" t="s">
        <v>33</v>
      </c>
      <c r="C16" s="20">
        <v>18057</v>
      </c>
      <c r="D16" s="20">
        <v>93</v>
      </c>
      <c r="E16" s="21">
        <v>8691</v>
      </c>
      <c r="F16" s="20">
        <v>81</v>
      </c>
      <c r="G16" s="20">
        <v>195</v>
      </c>
      <c r="H16" s="20">
        <v>94</v>
      </c>
      <c r="I16" s="20">
        <v>761</v>
      </c>
      <c r="J16" s="20">
        <v>143</v>
      </c>
      <c r="K16" s="20">
        <v>5608</v>
      </c>
      <c r="L16" s="20">
        <v>100</v>
      </c>
      <c r="M16" s="20">
        <v>2802</v>
      </c>
      <c r="N16" s="20">
        <v>128</v>
      </c>
      <c r="O16" s="21">
        <v>5414</v>
      </c>
      <c r="P16" s="8">
        <v>113</v>
      </c>
      <c r="Q16" s="1"/>
    </row>
    <row r="17" spans="1:17" ht="14.25">
      <c r="A17" s="1"/>
      <c r="B17" s="25" t="s">
        <v>13</v>
      </c>
      <c r="C17" s="23">
        <v>20851</v>
      </c>
      <c r="D17" s="23">
        <v>85</v>
      </c>
      <c r="E17" s="24">
        <v>10324</v>
      </c>
      <c r="F17" s="23">
        <v>76</v>
      </c>
      <c r="G17" s="23">
        <v>248</v>
      </c>
      <c r="H17" s="23">
        <v>119</v>
      </c>
      <c r="I17" s="23">
        <v>1516</v>
      </c>
      <c r="J17" s="23">
        <v>76</v>
      </c>
      <c r="K17" s="23">
        <v>6163</v>
      </c>
      <c r="L17" s="23">
        <v>103</v>
      </c>
      <c r="M17" s="23">
        <v>2600</v>
      </c>
      <c r="N17" s="23">
        <v>100</v>
      </c>
      <c r="O17" s="24">
        <v>5238</v>
      </c>
      <c r="P17" s="22">
        <v>113</v>
      </c>
      <c r="Q17" s="1"/>
    </row>
    <row r="18" spans="1:17" ht="14.25">
      <c r="A18" s="1"/>
      <c r="B18" s="25" t="s">
        <v>29</v>
      </c>
      <c r="C18" s="23">
        <v>24722</v>
      </c>
      <c r="D18" s="23">
        <v>104</v>
      </c>
      <c r="E18" s="24">
        <v>11731</v>
      </c>
      <c r="F18" s="23">
        <v>108</v>
      </c>
      <c r="G18" s="23">
        <v>166</v>
      </c>
      <c r="H18" s="23">
        <v>71</v>
      </c>
      <c r="I18" s="23">
        <v>929</v>
      </c>
      <c r="J18" s="23">
        <v>61</v>
      </c>
      <c r="K18" s="23">
        <v>9502</v>
      </c>
      <c r="L18" s="23">
        <v>108</v>
      </c>
      <c r="M18" s="23">
        <v>2394</v>
      </c>
      <c r="N18" s="23">
        <v>103</v>
      </c>
      <c r="O18" s="24">
        <v>5215</v>
      </c>
      <c r="P18" s="22">
        <v>115</v>
      </c>
      <c r="Q18" s="1"/>
    </row>
    <row r="19" spans="1:17" ht="16.5" customHeight="1">
      <c r="A19" s="1"/>
      <c r="B19" s="45" t="s">
        <v>30</v>
      </c>
      <c r="C19" s="20">
        <v>25390</v>
      </c>
      <c r="D19" s="20">
        <v>111</v>
      </c>
      <c r="E19" s="21">
        <v>12133</v>
      </c>
      <c r="F19" s="20">
        <v>117</v>
      </c>
      <c r="G19" s="20">
        <v>168</v>
      </c>
      <c r="H19" s="20">
        <v>91</v>
      </c>
      <c r="I19" s="20">
        <v>1543</v>
      </c>
      <c r="J19" s="20">
        <v>174</v>
      </c>
      <c r="K19" s="20">
        <v>8857</v>
      </c>
      <c r="L19" s="20">
        <v>97</v>
      </c>
      <c r="M19" s="20">
        <v>2689</v>
      </c>
      <c r="N19" s="20">
        <v>113</v>
      </c>
      <c r="O19" s="21">
        <v>5216</v>
      </c>
      <c r="P19" s="8">
        <v>118</v>
      </c>
      <c r="Q19" s="1"/>
    </row>
    <row r="20" spans="1:17" ht="14.25">
      <c r="A20" s="1"/>
      <c r="B20" s="25" t="s">
        <v>15</v>
      </c>
      <c r="C20" s="23">
        <v>23313</v>
      </c>
      <c r="D20" s="23">
        <v>108</v>
      </c>
      <c r="E20" s="24">
        <v>11873</v>
      </c>
      <c r="F20" s="23">
        <v>106</v>
      </c>
      <c r="G20" s="23">
        <v>220</v>
      </c>
      <c r="H20" s="23">
        <v>84</v>
      </c>
      <c r="I20" s="23">
        <v>1059</v>
      </c>
      <c r="J20" s="23">
        <v>59</v>
      </c>
      <c r="K20" s="23">
        <v>8025</v>
      </c>
      <c r="L20" s="23">
        <v>127</v>
      </c>
      <c r="M20" s="23">
        <v>2136</v>
      </c>
      <c r="N20" s="23">
        <v>109</v>
      </c>
      <c r="O20" s="24">
        <v>5098</v>
      </c>
      <c r="P20" s="22">
        <v>103</v>
      </c>
      <c r="Q20" s="1"/>
    </row>
    <row r="21" spans="1:17" ht="14.25">
      <c r="A21" s="1"/>
      <c r="B21" s="25" t="s">
        <v>71</v>
      </c>
      <c r="C21" s="23">
        <v>21796</v>
      </c>
      <c r="D21" s="23">
        <v>116</v>
      </c>
      <c r="E21" s="24">
        <v>9896</v>
      </c>
      <c r="F21" s="23">
        <v>129</v>
      </c>
      <c r="G21" s="23">
        <v>162</v>
      </c>
      <c r="H21" s="23">
        <v>82</v>
      </c>
      <c r="I21" s="23">
        <v>410</v>
      </c>
      <c r="J21" s="23">
        <v>32</v>
      </c>
      <c r="K21" s="23">
        <v>8864</v>
      </c>
      <c r="L21" s="23">
        <v>121</v>
      </c>
      <c r="M21" s="23">
        <v>2464</v>
      </c>
      <c r="N21" s="23">
        <v>107</v>
      </c>
      <c r="O21" s="24">
        <v>4978</v>
      </c>
      <c r="P21" s="22">
        <v>93</v>
      </c>
      <c r="Q21" s="1"/>
    </row>
    <row r="22" spans="1:17" ht="17.25" customHeight="1" thickBot="1">
      <c r="A22" s="1"/>
      <c r="B22" s="44" t="s">
        <v>72</v>
      </c>
      <c r="C22" s="17">
        <v>22090</v>
      </c>
      <c r="D22" s="17">
        <v>126</v>
      </c>
      <c r="E22" s="36">
        <v>8919</v>
      </c>
      <c r="F22" s="17">
        <v>118</v>
      </c>
      <c r="G22" s="17">
        <v>186</v>
      </c>
      <c r="H22" s="17">
        <v>89</v>
      </c>
      <c r="I22" s="17">
        <v>1318</v>
      </c>
      <c r="J22" s="17">
        <v>166</v>
      </c>
      <c r="K22" s="17">
        <v>8370</v>
      </c>
      <c r="L22" s="17">
        <v>129</v>
      </c>
      <c r="M22" s="17">
        <v>3297</v>
      </c>
      <c r="N22" s="17">
        <v>134</v>
      </c>
      <c r="O22" s="36">
        <v>5017</v>
      </c>
      <c r="P22" s="19">
        <v>94</v>
      </c>
      <c r="Q22" s="1"/>
    </row>
    <row r="23" spans="1:17" ht="14.25">
      <c r="A23" s="1"/>
      <c r="B23" s="25" t="s">
        <v>48</v>
      </c>
      <c r="C23" s="23">
        <v>25817</v>
      </c>
      <c r="D23" s="23">
        <v>130</v>
      </c>
      <c r="E23" s="24">
        <v>13110</v>
      </c>
      <c r="F23" s="23">
        <v>157</v>
      </c>
      <c r="G23" s="23">
        <v>181</v>
      </c>
      <c r="H23" s="23">
        <v>112</v>
      </c>
      <c r="I23" s="23">
        <v>1997</v>
      </c>
      <c r="J23" s="23">
        <v>132</v>
      </c>
      <c r="K23" s="23">
        <v>7825</v>
      </c>
      <c r="L23" s="23">
        <v>111</v>
      </c>
      <c r="M23" s="23">
        <v>2704</v>
      </c>
      <c r="N23" s="23">
        <v>95</v>
      </c>
      <c r="O23" s="24">
        <v>5069</v>
      </c>
      <c r="P23" s="22">
        <v>93</v>
      </c>
      <c r="Q23" s="1"/>
    </row>
    <row r="24" spans="1:17" ht="14.25">
      <c r="A24" s="1"/>
      <c r="B24" s="25" t="s">
        <v>69</v>
      </c>
      <c r="C24" s="23">
        <v>28471</v>
      </c>
      <c r="D24" s="23">
        <v>137</v>
      </c>
      <c r="E24" s="24">
        <v>14071</v>
      </c>
      <c r="F24" s="23">
        <v>139</v>
      </c>
      <c r="G24" s="23">
        <v>188</v>
      </c>
      <c r="H24" s="23">
        <v>81</v>
      </c>
      <c r="I24" s="23">
        <v>1305</v>
      </c>
      <c r="J24" s="23">
        <v>124</v>
      </c>
      <c r="K24" s="23">
        <v>10281</v>
      </c>
      <c r="L24" s="23">
        <v>143</v>
      </c>
      <c r="M24" s="23">
        <v>2626</v>
      </c>
      <c r="N24" s="23">
        <v>119</v>
      </c>
      <c r="O24" s="24">
        <v>4912</v>
      </c>
      <c r="P24" s="22">
        <v>93</v>
      </c>
      <c r="Q24" s="1"/>
    </row>
    <row r="25" spans="1:17" ht="17.25" customHeight="1">
      <c r="A25" s="1"/>
      <c r="B25" s="45" t="s">
        <v>70</v>
      </c>
      <c r="C25" s="20">
        <v>29623</v>
      </c>
      <c r="D25" s="20">
        <v>152</v>
      </c>
      <c r="E25" s="21">
        <v>14026</v>
      </c>
      <c r="F25" s="20">
        <v>188</v>
      </c>
      <c r="G25" s="20">
        <v>197</v>
      </c>
      <c r="H25" s="20">
        <v>81</v>
      </c>
      <c r="I25" s="20">
        <v>2083</v>
      </c>
      <c r="J25" s="20">
        <v>380</v>
      </c>
      <c r="K25" s="20">
        <v>10262</v>
      </c>
      <c r="L25" s="20">
        <v>123</v>
      </c>
      <c r="M25" s="20">
        <v>3055</v>
      </c>
      <c r="N25" s="20">
        <v>109</v>
      </c>
      <c r="O25" s="21">
        <v>5193</v>
      </c>
      <c r="P25" s="8">
        <v>98</v>
      </c>
      <c r="Q25" s="1"/>
    </row>
    <row r="26" spans="1:17" ht="14.25">
      <c r="A26" s="1"/>
      <c r="B26" s="25" t="s">
        <v>11</v>
      </c>
      <c r="C26" s="23">
        <v>33321</v>
      </c>
      <c r="D26" s="23">
        <v>157</v>
      </c>
      <c r="E26" s="24">
        <v>15037</v>
      </c>
      <c r="F26" s="23">
        <v>203</v>
      </c>
      <c r="G26" s="23">
        <v>214</v>
      </c>
      <c r="H26" s="23">
        <v>101</v>
      </c>
      <c r="I26" s="23">
        <v>1505</v>
      </c>
      <c r="J26" s="23">
        <v>81</v>
      </c>
      <c r="K26" s="23">
        <v>13822</v>
      </c>
      <c r="L26" s="23">
        <v>153</v>
      </c>
      <c r="M26" s="23">
        <v>2743</v>
      </c>
      <c r="N26" s="23">
        <v>99</v>
      </c>
      <c r="O26" s="24">
        <v>5249</v>
      </c>
      <c r="P26" s="22">
        <v>100</v>
      </c>
      <c r="Q26" s="1"/>
    </row>
    <row r="27" spans="1:17" ht="14.25">
      <c r="A27" s="1"/>
      <c r="B27" s="25" t="s">
        <v>32</v>
      </c>
      <c r="C27" s="23">
        <v>29600</v>
      </c>
      <c r="D27" s="23">
        <v>163</v>
      </c>
      <c r="E27" s="24">
        <v>15785</v>
      </c>
      <c r="F27" s="23">
        <v>193</v>
      </c>
      <c r="G27" s="23">
        <v>210</v>
      </c>
      <c r="H27" s="23">
        <v>108</v>
      </c>
      <c r="I27" s="23">
        <v>967</v>
      </c>
      <c r="J27" s="23">
        <v>76</v>
      </c>
      <c r="K27" s="23">
        <v>10221</v>
      </c>
      <c r="L27" s="23">
        <v>177</v>
      </c>
      <c r="M27" s="23">
        <v>2417</v>
      </c>
      <c r="N27" s="23">
        <v>88</v>
      </c>
      <c r="O27" s="24">
        <v>5463</v>
      </c>
      <c r="P27" s="22">
        <v>102</v>
      </c>
      <c r="Q27" s="1"/>
    </row>
    <row r="28" spans="1:17" ht="13.5" customHeight="1">
      <c r="A28" s="1"/>
      <c r="B28" s="45" t="s">
        <v>33</v>
      </c>
      <c r="C28" s="20">
        <v>24890</v>
      </c>
      <c r="D28" s="20">
        <v>138</v>
      </c>
      <c r="E28" s="21">
        <v>11457</v>
      </c>
      <c r="F28" s="20">
        <v>132</v>
      </c>
      <c r="G28" s="20">
        <v>162</v>
      </c>
      <c r="H28" s="20">
        <v>83</v>
      </c>
      <c r="I28" s="20">
        <v>444</v>
      </c>
      <c r="J28" s="20">
        <v>58</v>
      </c>
      <c r="K28" s="20">
        <v>10494</v>
      </c>
      <c r="L28" s="20">
        <v>187</v>
      </c>
      <c r="M28" s="20">
        <v>2333</v>
      </c>
      <c r="N28" s="20">
        <v>83</v>
      </c>
      <c r="O28" s="21">
        <v>5079</v>
      </c>
      <c r="P28" s="8">
        <v>94</v>
      </c>
      <c r="Q28" s="1"/>
    </row>
    <row r="29" spans="1:17" ht="14.25">
      <c r="A29" s="1"/>
      <c r="B29" s="25" t="s">
        <v>13</v>
      </c>
      <c r="C29" s="23">
        <v>23021</v>
      </c>
      <c r="D29" s="23">
        <v>110</v>
      </c>
      <c r="E29" s="24">
        <v>11109</v>
      </c>
      <c r="F29" s="23">
        <v>108</v>
      </c>
      <c r="G29" s="23">
        <v>178</v>
      </c>
      <c r="H29" s="23">
        <v>72</v>
      </c>
      <c r="I29" s="23">
        <v>1370</v>
      </c>
      <c r="J29" s="23">
        <v>90</v>
      </c>
      <c r="K29" s="23">
        <v>7947</v>
      </c>
      <c r="L29" s="23">
        <v>129</v>
      </c>
      <c r="M29" s="23">
        <v>2417</v>
      </c>
      <c r="N29" s="23">
        <v>93</v>
      </c>
      <c r="O29" s="24">
        <v>4737</v>
      </c>
      <c r="P29" s="22">
        <v>90</v>
      </c>
      <c r="Q29" s="1"/>
    </row>
    <row r="30" spans="1:17" ht="14.25">
      <c r="A30" s="1"/>
      <c r="B30" s="25" t="s">
        <v>29</v>
      </c>
      <c r="C30" s="23">
        <v>26954</v>
      </c>
      <c r="D30" s="23">
        <v>109</v>
      </c>
      <c r="E30" s="24">
        <v>12591</v>
      </c>
      <c r="F30" s="23">
        <v>107</v>
      </c>
      <c r="G30" s="23">
        <v>231</v>
      </c>
      <c r="H30" s="23">
        <v>139</v>
      </c>
      <c r="I30" s="23">
        <v>946</v>
      </c>
      <c r="J30" s="23">
        <v>102</v>
      </c>
      <c r="K30" s="23">
        <v>11326</v>
      </c>
      <c r="L30" s="23">
        <v>119</v>
      </c>
      <c r="M30" s="23">
        <v>1860</v>
      </c>
      <c r="N30" s="23">
        <v>78</v>
      </c>
      <c r="O30" s="24">
        <v>5148</v>
      </c>
      <c r="P30" s="22">
        <v>99</v>
      </c>
      <c r="Q30" s="1"/>
    </row>
    <row r="31" spans="1:17" ht="14.25">
      <c r="A31" s="1"/>
      <c r="B31" s="45" t="s">
        <v>30</v>
      </c>
      <c r="C31" s="20">
        <v>28688</v>
      </c>
      <c r="D31" s="20">
        <v>113</v>
      </c>
      <c r="E31" s="21">
        <v>13660</v>
      </c>
      <c r="F31" s="20">
        <v>113</v>
      </c>
      <c r="G31" s="20">
        <v>213</v>
      </c>
      <c r="H31" s="20">
        <v>127</v>
      </c>
      <c r="I31" s="20">
        <v>1471</v>
      </c>
      <c r="J31" s="20">
        <v>95</v>
      </c>
      <c r="K31" s="20">
        <v>11241</v>
      </c>
      <c r="L31" s="20">
        <v>127</v>
      </c>
      <c r="M31" s="20">
        <v>2103</v>
      </c>
      <c r="N31" s="20">
        <v>78</v>
      </c>
      <c r="O31" s="21">
        <v>5085</v>
      </c>
      <c r="P31" s="8">
        <v>97</v>
      </c>
      <c r="Q31" s="1"/>
    </row>
    <row r="32" spans="1:17" ht="14.25">
      <c r="A32" s="1"/>
      <c r="B32" s="25" t="s">
        <v>15</v>
      </c>
      <c r="C32" s="23">
        <v>27917</v>
      </c>
      <c r="D32" s="23">
        <v>120</v>
      </c>
      <c r="E32" s="24">
        <v>13064</v>
      </c>
      <c r="F32" s="23">
        <v>110</v>
      </c>
      <c r="G32" s="23">
        <v>169</v>
      </c>
      <c r="H32" s="23">
        <v>77</v>
      </c>
      <c r="I32" s="23">
        <v>991</v>
      </c>
      <c r="J32" s="23">
        <v>94</v>
      </c>
      <c r="K32" s="23">
        <v>11273</v>
      </c>
      <c r="L32" s="23">
        <v>140</v>
      </c>
      <c r="M32" s="23">
        <v>2420</v>
      </c>
      <c r="N32" s="23">
        <v>113</v>
      </c>
      <c r="O32" s="24">
        <v>4847</v>
      </c>
      <c r="P32" s="22">
        <v>95</v>
      </c>
      <c r="Q32" s="1"/>
    </row>
    <row r="33" spans="1:17" ht="14.25">
      <c r="A33" s="1"/>
      <c r="B33" s="25" t="s">
        <v>71</v>
      </c>
      <c r="C33" s="23">
        <v>25165</v>
      </c>
      <c r="D33" s="23">
        <v>116</v>
      </c>
      <c r="E33" s="24">
        <v>10199</v>
      </c>
      <c r="F33" s="23">
        <v>103</v>
      </c>
      <c r="G33" s="23">
        <v>111</v>
      </c>
      <c r="H33" s="23">
        <v>77</v>
      </c>
      <c r="I33" s="23">
        <v>396</v>
      </c>
      <c r="J33" s="23">
        <v>97</v>
      </c>
      <c r="K33" s="23">
        <v>12248</v>
      </c>
      <c r="L33" s="23">
        <v>138</v>
      </c>
      <c r="M33" s="23">
        <v>2212</v>
      </c>
      <c r="N33" s="23">
        <v>90</v>
      </c>
      <c r="O33" s="24">
        <v>5049</v>
      </c>
      <c r="P33" s="22">
        <v>101</v>
      </c>
      <c r="Q33" s="1"/>
    </row>
    <row r="34" spans="1:18" ht="15" thickBot="1">
      <c r="A34" s="1"/>
      <c r="B34" s="44" t="s">
        <v>72</v>
      </c>
      <c r="C34" s="17">
        <v>30275</v>
      </c>
      <c r="D34" s="17">
        <v>137</v>
      </c>
      <c r="E34" s="36">
        <v>13249</v>
      </c>
      <c r="F34" s="17">
        <v>149</v>
      </c>
      <c r="G34" s="17">
        <v>205</v>
      </c>
      <c r="H34" s="17">
        <v>110</v>
      </c>
      <c r="I34" s="17">
        <v>1764</v>
      </c>
      <c r="J34" s="17">
        <v>134</v>
      </c>
      <c r="K34" s="17">
        <v>12363</v>
      </c>
      <c r="L34" s="17">
        <v>148</v>
      </c>
      <c r="M34" s="17">
        <v>2694</v>
      </c>
      <c r="N34" s="17">
        <v>82</v>
      </c>
      <c r="O34" s="36">
        <v>5305</v>
      </c>
      <c r="P34" s="19">
        <v>106</v>
      </c>
      <c r="R34" s="228"/>
    </row>
    <row r="35" spans="1:16" ht="14.25">
      <c r="A35" s="1"/>
      <c r="B35" s="72" t="s">
        <v>58</v>
      </c>
      <c r="C35" s="56">
        <v>32908</v>
      </c>
      <c r="D35" s="56">
        <v>127</v>
      </c>
      <c r="E35" s="98">
        <v>15941</v>
      </c>
      <c r="F35" s="56">
        <v>122</v>
      </c>
      <c r="G35" s="56">
        <v>186</v>
      </c>
      <c r="H35" s="56">
        <v>103</v>
      </c>
      <c r="I35" s="56">
        <v>1506</v>
      </c>
      <c r="J35" s="56">
        <v>75</v>
      </c>
      <c r="K35" s="56">
        <v>11990</v>
      </c>
      <c r="L35" s="56">
        <v>153</v>
      </c>
      <c r="M35" s="56">
        <v>3285</v>
      </c>
      <c r="N35" s="56">
        <v>121</v>
      </c>
      <c r="O35" s="98">
        <v>5426</v>
      </c>
      <c r="P35" s="55">
        <v>107</v>
      </c>
    </row>
    <row r="36" spans="1:16" ht="14.25">
      <c r="A36" s="1"/>
      <c r="B36" s="72" t="s">
        <v>69</v>
      </c>
      <c r="C36" s="56">
        <v>33446</v>
      </c>
      <c r="D36" s="56">
        <v>118</v>
      </c>
      <c r="E36" s="98">
        <v>16120</v>
      </c>
      <c r="F36" s="56">
        <v>115</v>
      </c>
      <c r="G36" s="56">
        <v>143</v>
      </c>
      <c r="H36" s="56">
        <v>76</v>
      </c>
      <c r="I36" s="56">
        <v>1283</v>
      </c>
      <c r="J36" s="56">
        <v>98</v>
      </c>
      <c r="K36" s="56">
        <v>12756</v>
      </c>
      <c r="L36" s="56">
        <v>124</v>
      </c>
      <c r="M36" s="56">
        <v>3144</v>
      </c>
      <c r="N36" s="56">
        <v>120</v>
      </c>
      <c r="O36" s="98">
        <v>5454</v>
      </c>
      <c r="P36" s="55">
        <v>111</v>
      </c>
    </row>
    <row r="37" spans="1:16" ht="14.25">
      <c r="A37" s="111"/>
      <c r="B37" s="187" t="s">
        <v>118</v>
      </c>
      <c r="C37" s="88">
        <v>31477</v>
      </c>
      <c r="D37" s="88">
        <v>106</v>
      </c>
      <c r="E37" s="89">
        <v>13945</v>
      </c>
      <c r="F37" s="88">
        <v>100</v>
      </c>
      <c r="G37" s="88">
        <v>112</v>
      </c>
      <c r="H37" s="88">
        <v>57</v>
      </c>
      <c r="I37" s="88">
        <v>2183</v>
      </c>
      <c r="J37" s="88">
        <v>105</v>
      </c>
      <c r="K37" s="88">
        <v>12381</v>
      </c>
      <c r="L37" s="88">
        <v>121</v>
      </c>
      <c r="M37" s="88">
        <v>2847</v>
      </c>
      <c r="N37" s="88">
        <v>93</v>
      </c>
      <c r="O37" s="89">
        <v>5467</v>
      </c>
      <c r="P37" s="77">
        <v>105</v>
      </c>
    </row>
    <row r="38" spans="1:16" ht="14.25">
      <c r="A38" s="1"/>
      <c r="B38" s="72" t="s">
        <v>11</v>
      </c>
      <c r="C38" s="56">
        <v>25259</v>
      </c>
      <c r="D38" s="56">
        <v>76</v>
      </c>
      <c r="E38" s="98">
        <v>9601</v>
      </c>
      <c r="F38" s="56">
        <v>64</v>
      </c>
      <c r="G38" s="56">
        <v>123</v>
      </c>
      <c r="H38" s="56">
        <v>58</v>
      </c>
      <c r="I38" s="56">
        <v>1859</v>
      </c>
      <c r="J38" s="56">
        <v>124</v>
      </c>
      <c r="K38" s="56">
        <v>10965</v>
      </c>
      <c r="L38" s="56">
        <v>79</v>
      </c>
      <c r="M38" s="56">
        <v>2711</v>
      </c>
      <c r="N38" s="56">
        <v>99</v>
      </c>
      <c r="O38" s="98">
        <v>5350</v>
      </c>
      <c r="P38" s="55">
        <v>102</v>
      </c>
    </row>
    <row r="39" spans="1:16" ht="14.25">
      <c r="A39" s="1"/>
      <c r="B39" s="72" t="s">
        <v>32</v>
      </c>
      <c r="C39" s="56">
        <v>23634</v>
      </c>
      <c r="D39" s="56">
        <v>76</v>
      </c>
      <c r="E39" s="98">
        <v>10432</v>
      </c>
      <c r="F39" s="56">
        <v>66</v>
      </c>
      <c r="G39" s="56">
        <v>163</v>
      </c>
      <c r="H39" s="56">
        <v>78</v>
      </c>
      <c r="I39" s="56">
        <v>1585</v>
      </c>
      <c r="J39" s="56">
        <v>164</v>
      </c>
      <c r="K39" s="56">
        <v>9135</v>
      </c>
      <c r="L39" s="56">
        <v>89</v>
      </c>
      <c r="M39" s="56">
        <v>2319</v>
      </c>
      <c r="N39" s="56">
        <v>96</v>
      </c>
      <c r="O39" s="98">
        <v>5105</v>
      </c>
      <c r="P39" s="55">
        <v>99</v>
      </c>
    </row>
    <row r="40" spans="1:16" ht="14.25">
      <c r="A40" s="1"/>
      <c r="B40" s="187" t="s">
        <v>121</v>
      </c>
      <c r="C40" s="88">
        <f aca="true" t="shared" si="0" ref="C40:C45">E40+G40+I40+K40+M40</f>
        <v>22431</v>
      </c>
      <c r="D40" s="88">
        <f aca="true" t="shared" si="1" ref="D40:D45">C40/C28*100</f>
        <v>90.12053033346726</v>
      </c>
      <c r="E40" s="89">
        <v>9128</v>
      </c>
      <c r="F40" s="88">
        <f aca="true" t="shared" si="2" ref="F40:F45">E40/E28*100</f>
        <v>79.67181635681243</v>
      </c>
      <c r="G40" s="88">
        <v>203</v>
      </c>
      <c r="H40" s="88">
        <f aca="true" t="shared" si="3" ref="H40:H45">G40/G28*100</f>
        <v>125.30864197530865</v>
      </c>
      <c r="I40" s="88">
        <v>1153</v>
      </c>
      <c r="J40" s="88">
        <f aca="true" t="shared" si="4" ref="J40:J45">I40/I28*100</f>
        <v>259.68468468468467</v>
      </c>
      <c r="K40" s="88">
        <v>9281</v>
      </c>
      <c r="L40" s="88">
        <f aca="true" t="shared" si="5" ref="L40:L45">K40/K28*100</f>
        <v>88.44101391271202</v>
      </c>
      <c r="M40" s="88">
        <v>2666</v>
      </c>
      <c r="N40" s="88">
        <f aca="true" t="shared" si="6" ref="N40:N45">M40/M28*100</f>
        <v>114.27346763823402</v>
      </c>
      <c r="O40" s="89">
        <v>4951</v>
      </c>
      <c r="P40" s="88">
        <f aca="true" t="shared" si="7" ref="P40:P47">O40/O28*100</f>
        <v>97.4798188619807</v>
      </c>
    </row>
    <row r="41" spans="1:16" ht="14.25">
      <c r="A41" s="1"/>
      <c r="B41" s="72" t="s">
        <v>13</v>
      </c>
      <c r="C41" s="195">
        <f t="shared" si="0"/>
        <v>19191</v>
      </c>
      <c r="D41" s="196">
        <f t="shared" si="1"/>
        <v>83.36301637635202</v>
      </c>
      <c r="E41" s="197">
        <v>7824</v>
      </c>
      <c r="F41" s="195">
        <f t="shared" si="2"/>
        <v>70.42938158250067</v>
      </c>
      <c r="G41" s="195">
        <v>171</v>
      </c>
      <c r="H41" s="195">
        <f t="shared" si="3"/>
        <v>96.06741573033707</v>
      </c>
      <c r="I41" s="195">
        <v>728</v>
      </c>
      <c r="J41" s="195">
        <f t="shared" si="4"/>
        <v>53.13868613138686</v>
      </c>
      <c r="K41" s="195">
        <v>8268</v>
      </c>
      <c r="L41" s="195">
        <f t="shared" si="5"/>
        <v>104.03926009815025</v>
      </c>
      <c r="M41" s="195">
        <v>2200</v>
      </c>
      <c r="N41" s="196">
        <f t="shared" si="6"/>
        <v>91.02192800992967</v>
      </c>
      <c r="O41" s="197">
        <v>4795</v>
      </c>
      <c r="P41" s="195">
        <f t="shared" si="7"/>
        <v>101.22440363099008</v>
      </c>
    </row>
    <row r="42" spans="1:16" ht="14.25">
      <c r="A42" s="1"/>
      <c r="B42" s="72" t="s">
        <v>29</v>
      </c>
      <c r="C42" s="56">
        <f t="shared" si="0"/>
        <v>20992</v>
      </c>
      <c r="D42" s="207">
        <f t="shared" si="1"/>
        <v>77.88083401350448</v>
      </c>
      <c r="E42" s="102">
        <v>8853</v>
      </c>
      <c r="F42" s="103">
        <f t="shared" si="2"/>
        <v>70.31212771026925</v>
      </c>
      <c r="G42" s="56">
        <v>195</v>
      </c>
      <c r="H42" s="56">
        <f t="shared" si="3"/>
        <v>84.4155844155844</v>
      </c>
      <c r="I42" s="56">
        <v>1931</v>
      </c>
      <c r="J42" s="56">
        <f t="shared" si="4"/>
        <v>204.12262156448202</v>
      </c>
      <c r="K42" s="56">
        <v>7453</v>
      </c>
      <c r="L42" s="56">
        <f t="shared" si="5"/>
        <v>65.80434398728589</v>
      </c>
      <c r="M42" s="56">
        <v>2560</v>
      </c>
      <c r="N42" s="56">
        <f t="shared" si="6"/>
        <v>137.63440860215056</v>
      </c>
      <c r="O42" s="98">
        <v>4826</v>
      </c>
      <c r="P42" s="56">
        <f t="shared" si="7"/>
        <v>93.74514374514375</v>
      </c>
    </row>
    <row r="43" spans="1:16" ht="14.25">
      <c r="A43" s="1"/>
      <c r="B43" s="208" t="s">
        <v>106</v>
      </c>
      <c r="C43" s="210">
        <f>E43+G43+I43+K43+M43</f>
        <v>19613</v>
      </c>
      <c r="D43" s="211">
        <f t="shared" si="1"/>
        <v>68.36656441717791</v>
      </c>
      <c r="E43" s="212">
        <v>9288</v>
      </c>
      <c r="F43" s="213">
        <f t="shared" si="2"/>
        <v>67.99414348462665</v>
      </c>
      <c r="G43" s="210">
        <v>198</v>
      </c>
      <c r="H43" s="210">
        <f t="shared" si="3"/>
        <v>92.95774647887323</v>
      </c>
      <c r="I43" s="210">
        <v>1535</v>
      </c>
      <c r="J43" s="210">
        <f t="shared" si="4"/>
        <v>104.35078178110129</v>
      </c>
      <c r="K43" s="210">
        <v>5969</v>
      </c>
      <c r="L43" s="210">
        <f t="shared" si="5"/>
        <v>53.10025798416511</v>
      </c>
      <c r="M43" s="210">
        <v>2623</v>
      </c>
      <c r="N43" s="210">
        <f t="shared" si="6"/>
        <v>124.72658107465526</v>
      </c>
      <c r="O43" s="214">
        <v>4795</v>
      </c>
      <c r="P43" s="210">
        <f t="shared" si="7"/>
        <v>94.29695181907572</v>
      </c>
    </row>
    <row r="44" spans="1:16" ht="14.25">
      <c r="A44" s="1"/>
      <c r="B44" s="72" t="s">
        <v>15</v>
      </c>
      <c r="C44" s="195">
        <f t="shared" si="0"/>
        <v>19541</v>
      </c>
      <c r="D44" s="196">
        <f t="shared" si="1"/>
        <v>69.99677615789662</v>
      </c>
      <c r="E44" s="197">
        <v>10491</v>
      </c>
      <c r="F44" s="195">
        <f t="shared" si="2"/>
        <v>80.30465401102266</v>
      </c>
      <c r="G44" s="195">
        <v>210</v>
      </c>
      <c r="H44" s="195">
        <f t="shared" si="3"/>
        <v>124.2603550295858</v>
      </c>
      <c r="I44" s="195">
        <v>1143</v>
      </c>
      <c r="J44" s="195">
        <f t="shared" si="4"/>
        <v>115.3380423814329</v>
      </c>
      <c r="K44" s="195">
        <v>6431</v>
      </c>
      <c r="L44" s="195">
        <f t="shared" si="5"/>
        <v>57.04781335935421</v>
      </c>
      <c r="M44" s="195">
        <v>1266</v>
      </c>
      <c r="N44" s="196">
        <f t="shared" si="6"/>
        <v>52.314049586776854</v>
      </c>
      <c r="O44" s="197">
        <v>4799</v>
      </c>
      <c r="P44" s="195">
        <f t="shared" si="7"/>
        <v>99.0096967196204</v>
      </c>
    </row>
    <row r="45" spans="1:16" ht="14.25">
      <c r="A45" s="1"/>
      <c r="B45" s="72" t="s">
        <v>71</v>
      </c>
      <c r="C45" s="56">
        <f t="shared" si="0"/>
        <v>19354</v>
      </c>
      <c r="D45" s="207">
        <f t="shared" si="1"/>
        <v>76.90840453010132</v>
      </c>
      <c r="E45" s="102">
        <v>9629</v>
      </c>
      <c r="F45" s="103">
        <f t="shared" si="2"/>
        <v>94.41121678595941</v>
      </c>
      <c r="G45" s="56">
        <v>159</v>
      </c>
      <c r="H45" s="56">
        <f t="shared" si="3"/>
        <v>143.24324324324326</v>
      </c>
      <c r="I45" s="56">
        <v>1243</v>
      </c>
      <c r="J45" s="56">
        <f t="shared" si="4"/>
        <v>313.88888888888886</v>
      </c>
      <c r="K45" s="56">
        <v>6909</v>
      </c>
      <c r="L45" s="56">
        <f t="shared" si="5"/>
        <v>56.40920966688439</v>
      </c>
      <c r="M45" s="56">
        <v>1414</v>
      </c>
      <c r="N45" s="56">
        <f t="shared" si="6"/>
        <v>63.92405063291139</v>
      </c>
      <c r="O45" s="98">
        <v>4671</v>
      </c>
      <c r="P45" s="56">
        <f t="shared" si="7"/>
        <v>92.51336898395722</v>
      </c>
    </row>
    <row r="46" spans="1:17" ht="15" thickBot="1">
      <c r="A46" s="1"/>
      <c r="B46" s="257" t="s">
        <v>72</v>
      </c>
      <c r="C46" s="314">
        <f>E46+G46+I46+K46+M46</f>
        <v>18859</v>
      </c>
      <c r="D46" s="315">
        <f aca="true" t="shared" si="8" ref="D46:D56">C46/C34*100</f>
        <v>62.29232039636664</v>
      </c>
      <c r="E46" s="316">
        <v>9316</v>
      </c>
      <c r="F46" s="313">
        <f aca="true" t="shared" si="9" ref="F46:F57">E46/E34*100</f>
        <v>70.31474073514983</v>
      </c>
      <c r="G46" s="312">
        <v>167</v>
      </c>
      <c r="H46" s="314">
        <f aca="true" t="shared" si="10" ref="H46:H57">G46/G34*100</f>
        <v>81.46341463414633</v>
      </c>
      <c r="I46" s="314">
        <v>1758</v>
      </c>
      <c r="J46" s="314">
        <f aca="true" t="shared" si="11" ref="J46:J57">I46/I34*100</f>
        <v>99.65986394557824</v>
      </c>
      <c r="K46" s="314">
        <v>6077</v>
      </c>
      <c r="L46" s="314">
        <f aca="true" t="shared" si="12" ref="L46:L57">K46/K34*100</f>
        <v>49.15473590552455</v>
      </c>
      <c r="M46" s="314">
        <v>1541</v>
      </c>
      <c r="N46" s="314">
        <f aca="true" t="shared" si="13" ref="N46:N57">M46/M34*100</f>
        <v>57.20118782479584</v>
      </c>
      <c r="O46" s="317">
        <v>4619</v>
      </c>
      <c r="P46" s="314">
        <f t="shared" si="7"/>
        <v>87.06880301602263</v>
      </c>
      <c r="Q46" s="86"/>
    </row>
    <row r="47" spans="1:16" ht="14.25">
      <c r="A47" s="1"/>
      <c r="B47" s="72" t="s">
        <v>115</v>
      </c>
      <c r="C47" s="56">
        <f>E47+G47+I47+K47+M47</f>
        <v>17017</v>
      </c>
      <c r="D47" s="207">
        <f t="shared" si="8"/>
        <v>51.71083019326608</v>
      </c>
      <c r="E47" s="102">
        <v>7080</v>
      </c>
      <c r="F47" s="322">
        <f t="shared" si="9"/>
        <v>44.41377579825607</v>
      </c>
      <c r="G47" s="321">
        <v>136</v>
      </c>
      <c r="H47" s="56">
        <f t="shared" si="10"/>
        <v>73.11827956989248</v>
      </c>
      <c r="I47" s="56">
        <v>1346</v>
      </c>
      <c r="J47" s="56">
        <f t="shared" si="11"/>
        <v>89.37583001328021</v>
      </c>
      <c r="K47" s="56">
        <v>7338</v>
      </c>
      <c r="L47" s="56">
        <f t="shared" si="12"/>
        <v>61.20100083402835</v>
      </c>
      <c r="M47" s="56">
        <v>1117</v>
      </c>
      <c r="N47" s="56">
        <f t="shared" si="13"/>
        <v>34.00304414003044</v>
      </c>
      <c r="O47" s="98">
        <v>4801</v>
      </c>
      <c r="P47" s="56">
        <f t="shared" si="7"/>
        <v>88.48138591964614</v>
      </c>
    </row>
    <row r="48" spans="1:16" ht="14.25">
      <c r="A48" s="1"/>
      <c r="B48" s="72" t="s">
        <v>127</v>
      </c>
      <c r="C48" s="56">
        <f>E48+G48+I48+K48+M48</f>
        <v>14890</v>
      </c>
      <c r="D48" s="207">
        <f t="shared" si="8"/>
        <v>44.519524008850084</v>
      </c>
      <c r="E48" s="102">
        <v>7728</v>
      </c>
      <c r="F48" s="56">
        <f t="shared" si="9"/>
        <v>47.940446650124066</v>
      </c>
      <c r="G48" s="56">
        <v>101</v>
      </c>
      <c r="H48" s="56">
        <f t="shared" si="10"/>
        <v>70.62937062937063</v>
      </c>
      <c r="I48" s="56">
        <v>902</v>
      </c>
      <c r="J48" s="56">
        <f t="shared" si="11"/>
        <v>70.30397505845674</v>
      </c>
      <c r="K48" s="56">
        <v>4749</v>
      </c>
      <c r="L48" s="56">
        <f t="shared" si="12"/>
        <v>37.229539040451556</v>
      </c>
      <c r="M48" s="56">
        <v>1410</v>
      </c>
      <c r="N48" s="56">
        <f t="shared" si="13"/>
        <v>44.847328244274806</v>
      </c>
      <c r="O48" s="98">
        <v>4849</v>
      </c>
      <c r="P48" s="56">
        <f aca="true" t="shared" si="14" ref="P48:P56">O48/O36*100</f>
        <v>88.90722405573891</v>
      </c>
    </row>
    <row r="49" spans="1:16" ht="14.25">
      <c r="A49" s="1"/>
      <c r="B49" s="208" t="s">
        <v>70</v>
      </c>
      <c r="C49" s="210">
        <v>16307</v>
      </c>
      <c r="D49" s="210">
        <f t="shared" si="8"/>
        <v>51.80608063030149</v>
      </c>
      <c r="E49" s="214">
        <v>6394</v>
      </c>
      <c r="F49" s="210">
        <f t="shared" si="9"/>
        <v>45.85155969881678</v>
      </c>
      <c r="G49" s="210">
        <v>85</v>
      </c>
      <c r="H49" s="210">
        <f t="shared" si="10"/>
        <v>75.89285714285714</v>
      </c>
      <c r="I49" s="210">
        <v>1875</v>
      </c>
      <c r="J49" s="210">
        <f t="shared" si="11"/>
        <v>85.8909757214842</v>
      </c>
      <c r="K49" s="210">
        <v>6145</v>
      </c>
      <c r="L49" s="210">
        <f t="shared" si="12"/>
        <v>49.632501413456104</v>
      </c>
      <c r="M49" s="210">
        <v>1808</v>
      </c>
      <c r="N49" s="210">
        <f t="shared" si="13"/>
        <v>63.505444327362135</v>
      </c>
      <c r="O49" s="214">
        <v>4648</v>
      </c>
      <c r="P49" s="210">
        <f t="shared" si="14"/>
        <v>85.0192061459667</v>
      </c>
    </row>
    <row r="50" spans="1:16" ht="14.25">
      <c r="A50" s="1"/>
      <c r="B50" s="72" t="s">
        <v>11</v>
      </c>
      <c r="C50" s="56">
        <f aca="true" t="shared" si="15" ref="C50:C56">E50+G50+I50+K50+M50</f>
        <v>17568</v>
      </c>
      <c r="D50" s="207">
        <f t="shared" si="8"/>
        <v>69.5514470089869</v>
      </c>
      <c r="E50" s="102">
        <v>5250</v>
      </c>
      <c r="F50" s="423">
        <f t="shared" si="9"/>
        <v>54.68180397875221</v>
      </c>
      <c r="G50" s="56">
        <v>99</v>
      </c>
      <c r="H50" s="56">
        <f t="shared" si="10"/>
        <v>80.48780487804879</v>
      </c>
      <c r="I50" s="56">
        <v>1440</v>
      </c>
      <c r="J50" s="56">
        <f t="shared" si="11"/>
        <v>77.46100053792362</v>
      </c>
      <c r="K50" s="56">
        <v>8944</v>
      </c>
      <c r="L50" s="56">
        <f t="shared" si="12"/>
        <v>81.56862745098039</v>
      </c>
      <c r="M50" s="56">
        <v>1835</v>
      </c>
      <c r="N50" s="56">
        <f t="shared" si="13"/>
        <v>67.68720029509406</v>
      </c>
      <c r="O50" s="98">
        <v>4525</v>
      </c>
      <c r="P50" s="56">
        <f t="shared" si="14"/>
        <v>84.57943925233646</v>
      </c>
    </row>
    <row r="51" spans="1:17" ht="14.25">
      <c r="A51" s="1"/>
      <c r="B51" s="72" t="s">
        <v>32</v>
      </c>
      <c r="C51" s="56">
        <f t="shared" si="15"/>
        <v>15078</v>
      </c>
      <c r="D51" s="207">
        <f t="shared" si="8"/>
        <v>63.7979182533638</v>
      </c>
      <c r="E51" s="56">
        <v>7022</v>
      </c>
      <c r="F51" s="99">
        <f t="shared" si="9"/>
        <v>67.31211656441718</v>
      </c>
      <c r="G51" s="103">
        <v>150</v>
      </c>
      <c r="H51" s="99">
        <f t="shared" si="10"/>
        <v>92.02453987730061</v>
      </c>
      <c r="I51" s="103">
        <v>1069</v>
      </c>
      <c r="J51" s="99">
        <f t="shared" si="11"/>
        <v>67.44479495268139</v>
      </c>
      <c r="K51" s="103">
        <v>5567</v>
      </c>
      <c r="L51" s="99">
        <f t="shared" si="12"/>
        <v>60.94143404488233</v>
      </c>
      <c r="M51" s="103">
        <v>1270</v>
      </c>
      <c r="N51" s="207">
        <f t="shared" si="13"/>
        <v>54.76498490728763</v>
      </c>
      <c r="O51" s="98">
        <v>4145</v>
      </c>
      <c r="P51" s="99">
        <f t="shared" si="14"/>
        <v>81.1949069539667</v>
      </c>
      <c r="Q51" s="188"/>
    </row>
    <row r="52" spans="1:17" ht="14.25">
      <c r="A52" s="1"/>
      <c r="B52" s="187" t="s">
        <v>33</v>
      </c>
      <c r="C52" s="88">
        <f t="shared" si="15"/>
        <v>12879</v>
      </c>
      <c r="D52" s="88">
        <f t="shared" si="8"/>
        <v>57.416075966296646</v>
      </c>
      <c r="E52" s="89">
        <v>5349</v>
      </c>
      <c r="F52" s="210">
        <f t="shared" si="9"/>
        <v>58.599912357581076</v>
      </c>
      <c r="G52" s="88">
        <v>125</v>
      </c>
      <c r="H52" s="88">
        <f t="shared" si="10"/>
        <v>61.57635467980296</v>
      </c>
      <c r="I52" s="88">
        <v>639</v>
      </c>
      <c r="J52" s="88">
        <f t="shared" si="11"/>
        <v>55.42064180398959</v>
      </c>
      <c r="K52" s="88">
        <v>5453</v>
      </c>
      <c r="L52" s="88">
        <f t="shared" si="12"/>
        <v>58.75444456416334</v>
      </c>
      <c r="M52" s="88">
        <v>1313</v>
      </c>
      <c r="N52" s="88">
        <f t="shared" si="13"/>
        <v>49.24981245311328</v>
      </c>
      <c r="O52" s="89">
        <v>4293</v>
      </c>
      <c r="P52" s="88">
        <f t="shared" si="14"/>
        <v>86.70975560492829</v>
      </c>
      <c r="Q52" s="228"/>
    </row>
    <row r="53" spans="1:17" ht="14.25">
      <c r="A53" s="1"/>
      <c r="B53" s="72" t="s">
        <v>13</v>
      </c>
      <c r="C53" s="195">
        <f t="shared" si="15"/>
        <v>17397</v>
      </c>
      <c r="D53" s="196">
        <f t="shared" si="8"/>
        <v>90.65186806315461</v>
      </c>
      <c r="E53" s="197">
        <v>6280</v>
      </c>
      <c r="F53" s="56">
        <f t="shared" si="9"/>
        <v>80.26584867075664</v>
      </c>
      <c r="G53" s="195">
        <v>49</v>
      </c>
      <c r="H53" s="195">
        <f t="shared" si="10"/>
        <v>28.654970760233915</v>
      </c>
      <c r="I53" s="195">
        <v>262</v>
      </c>
      <c r="J53" s="195">
        <f t="shared" si="11"/>
        <v>35.989010989010985</v>
      </c>
      <c r="K53" s="195">
        <v>9383</v>
      </c>
      <c r="L53" s="195">
        <f t="shared" si="12"/>
        <v>113.48572810836961</v>
      </c>
      <c r="M53" s="195">
        <v>1423</v>
      </c>
      <c r="N53" s="196">
        <f t="shared" si="13"/>
        <v>64.68181818181819</v>
      </c>
      <c r="O53" s="197">
        <v>4653</v>
      </c>
      <c r="P53" s="195">
        <f t="shared" si="14"/>
        <v>97.03858185610011</v>
      </c>
      <c r="Q53" s="228"/>
    </row>
    <row r="54" spans="1:17" ht="14.25">
      <c r="A54" s="1"/>
      <c r="B54" s="72" t="s">
        <v>29</v>
      </c>
      <c r="C54" s="56">
        <f t="shared" si="15"/>
        <v>17846</v>
      </c>
      <c r="D54" s="207">
        <f t="shared" si="8"/>
        <v>85.01333841463415</v>
      </c>
      <c r="E54" s="102">
        <v>7338</v>
      </c>
      <c r="F54" s="103">
        <f t="shared" si="9"/>
        <v>82.88715689596748</v>
      </c>
      <c r="G54" s="56">
        <v>90</v>
      </c>
      <c r="H54" s="56">
        <f t="shared" si="10"/>
        <v>46.15384615384615</v>
      </c>
      <c r="I54" s="56">
        <v>1846</v>
      </c>
      <c r="J54" s="56">
        <f t="shared" si="11"/>
        <v>95.5981356809943</v>
      </c>
      <c r="K54" s="56">
        <v>7325</v>
      </c>
      <c r="L54" s="56">
        <f t="shared" si="12"/>
        <v>98.28257077686837</v>
      </c>
      <c r="M54" s="56">
        <v>1247</v>
      </c>
      <c r="N54" s="56">
        <f t="shared" si="13"/>
        <v>48.7109375</v>
      </c>
      <c r="O54" s="98">
        <v>4712</v>
      </c>
      <c r="P54" s="56">
        <f t="shared" si="14"/>
        <v>97.63779527559055</v>
      </c>
      <c r="Q54" s="228"/>
    </row>
    <row r="55" spans="1:17" ht="14.25">
      <c r="A55" s="1"/>
      <c r="B55" s="208" t="s">
        <v>106</v>
      </c>
      <c r="C55" s="210">
        <f t="shared" si="15"/>
        <v>17639</v>
      </c>
      <c r="D55" s="211">
        <f t="shared" si="8"/>
        <v>89.9352470300311</v>
      </c>
      <c r="E55" s="212">
        <v>8688</v>
      </c>
      <c r="F55" s="213">
        <f t="shared" si="9"/>
        <v>93.54005167958657</v>
      </c>
      <c r="G55" s="210">
        <v>107</v>
      </c>
      <c r="H55" s="210">
        <f t="shared" si="10"/>
        <v>54.04040404040404</v>
      </c>
      <c r="I55" s="210">
        <v>1405</v>
      </c>
      <c r="J55" s="210">
        <f t="shared" si="11"/>
        <v>91.53094462540716</v>
      </c>
      <c r="K55" s="210">
        <v>6555</v>
      </c>
      <c r="L55" s="210">
        <f t="shared" si="12"/>
        <v>109.81738984754566</v>
      </c>
      <c r="M55" s="210">
        <v>884</v>
      </c>
      <c r="N55" s="210">
        <f t="shared" si="13"/>
        <v>33.70186808997332</v>
      </c>
      <c r="O55" s="214">
        <v>4741</v>
      </c>
      <c r="P55" s="210">
        <f t="shared" si="14"/>
        <v>98.87382690302398</v>
      </c>
      <c r="Q55" s="228"/>
    </row>
    <row r="56" spans="1:17" ht="14.25">
      <c r="A56" s="1"/>
      <c r="B56" s="72" t="s">
        <v>15</v>
      </c>
      <c r="C56" s="195">
        <f t="shared" si="15"/>
        <v>21618</v>
      </c>
      <c r="D56" s="196">
        <f t="shared" si="8"/>
        <v>110.62893403612917</v>
      </c>
      <c r="E56" s="197">
        <v>10620</v>
      </c>
      <c r="F56" s="195">
        <f t="shared" si="9"/>
        <v>101.22962539319415</v>
      </c>
      <c r="G56" s="195">
        <v>114</v>
      </c>
      <c r="H56" s="195">
        <f t="shared" si="10"/>
        <v>54.285714285714285</v>
      </c>
      <c r="I56" s="195">
        <v>942</v>
      </c>
      <c r="J56" s="195">
        <f t="shared" si="11"/>
        <v>82.41469816272966</v>
      </c>
      <c r="K56" s="195">
        <v>8078</v>
      </c>
      <c r="L56" s="195">
        <f t="shared" si="12"/>
        <v>125.61032498833772</v>
      </c>
      <c r="M56" s="195">
        <v>1864</v>
      </c>
      <c r="N56" s="196">
        <f t="shared" si="13"/>
        <v>147.23538704581358</v>
      </c>
      <c r="O56" s="197">
        <v>4849</v>
      </c>
      <c r="P56" s="195">
        <f t="shared" si="14"/>
        <v>101.0418837257762</v>
      </c>
      <c r="Q56" s="228"/>
    </row>
    <row r="57" spans="1:17" ht="14.25">
      <c r="A57" s="1"/>
      <c r="B57" s="72" t="s">
        <v>71</v>
      </c>
      <c r="C57" s="56">
        <f>E57+G57+I57+K57+M57</f>
        <v>18628</v>
      </c>
      <c r="D57" s="207">
        <f>C57/C45*100</f>
        <v>96.24883744962281</v>
      </c>
      <c r="E57" s="102">
        <v>7172</v>
      </c>
      <c r="F57" s="103">
        <f t="shared" si="9"/>
        <v>74.48333160245093</v>
      </c>
      <c r="G57" s="56">
        <v>123</v>
      </c>
      <c r="H57" s="56">
        <f t="shared" si="10"/>
        <v>77.35849056603774</v>
      </c>
      <c r="I57" s="56">
        <v>524</v>
      </c>
      <c r="J57" s="56">
        <f t="shared" si="11"/>
        <v>42.15607401448109</v>
      </c>
      <c r="K57" s="56">
        <v>9089</v>
      </c>
      <c r="L57" s="56">
        <f t="shared" si="12"/>
        <v>131.55304675061515</v>
      </c>
      <c r="M57" s="56">
        <v>1720</v>
      </c>
      <c r="N57" s="56">
        <f t="shared" si="13"/>
        <v>121.64073550212164</v>
      </c>
      <c r="O57" s="98">
        <v>4692</v>
      </c>
      <c r="P57" s="56">
        <f>O57/O45*100</f>
        <v>100.44958253050737</v>
      </c>
      <c r="Q57" s="228"/>
    </row>
    <row r="58" spans="1:17" ht="15" thickBot="1">
      <c r="A58" s="1"/>
      <c r="B58" s="257" t="s">
        <v>72</v>
      </c>
      <c r="C58" s="314">
        <f>E58+G58+I58+K58+M58</f>
        <v>18928</v>
      </c>
      <c r="D58" s="315">
        <f>C58/C46*100</f>
        <v>100.3658730579564</v>
      </c>
      <c r="E58" s="316">
        <v>6293</v>
      </c>
      <c r="F58" s="313">
        <f>E58/E46*100</f>
        <v>67.55045083726921</v>
      </c>
      <c r="G58" s="312">
        <v>121</v>
      </c>
      <c r="H58" s="314">
        <f>G58/G46*100</f>
        <v>72.45508982035929</v>
      </c>
      <c r="I58" s="314">
        <v>1331</v>
      </c>
      <c r="J58" s="314">
        <f>I58/I46*100</f>
        <v>75.71103526734926</v>
      </c>
      <c r="K58" s="314">
        <v>8551</v>
      </c>
      <c r="L58" s="314">
        <f>K58/K46*100</f>
        <v>140.71087707750536</v>
      </c>
      <c r="M58" s="314">
        <v>2632</v>
      </c>
      <c r="N58" s="314">
        <f>M58/M46*100</f>
        <v>170.7981829980532</v>
      </c>
      <c r="O58" s="317">
        <v>4511</v>
      </c>
      <c r="P58" s="314">
        <f>O58/O46*100</f>
        <v>97.66183156527387</v>
      </c>
      <c r="Q58" s="228"/>
    </row>
    <row r="59" spans="1:17" ht="18" customHeight="1">
      <c r="A59" s="1"/>
      <c r="B59" s="72" t="s">
        <v>126</v>
      </c>
      <c r="C59" s="56">
        <f>E59+G59+I59+K59+M59</f>
        <v>23108</v>
      </c>
      <c r="D59" s="207">
        <f>C59/C47*100</f>
        <v>135.7936181465593</v>
      </c>
      <c r="E59" s="102">
        <v>8385</v>
      </c>
      <c r="F59" s="322">
        <f>E59/E47*100</f>
        <v>118.43220338983052</v>
      </c>
      <c r="G59" s="321">
        <v>117</v>
      </c>
      <c r="H59" s="56">
        <f>G59/G47*100</f>
        <v>86.02941176470588</v>
      </c>
      <c r="I59" s="56">
        <v>862</v>
      </c>
      <c r="J59" s="56">
        <f>I59/I47*100</f>
        <v>64.04160475482912</v>
      </c>
      <c r="K59" s="56">
        <v>10748</v>
      </c>
      <c r="L59" s="56">
        <f>K59/K47*100</f>
        <v>146.47042790951213</v>
      </c>
      <c r="M59" s="56">
        <v>2996</v>
      </c>
      <c r="N59" s="56">
        <f>M59/M47*100</f>
        <v>268.218442256043</v>
      </c>
      <c r="O59" s="98">
        <v>4582</v>
      </c>
      <c r="P59" s="56">
        <f>O59/O47*100</f>
        <v>95.4384503228494</v>
      </c>
      <c r="Q59" s="228"/>
    </row>
    <row r="60" spans="1:17" ht="18" customHeight="1">
      <c r="A60" s="1"/>
      <c r="B60" s="72" t="s">
        <v>69</v>
      </c>
      <c r="C60" s="56">
        <f>E60+G60+I60+K60+M60</f>
        <v>22128</v>
      </c>
      <c r="D60" s="207">
        <f>C60/C48*100</f>
        <v>148.60980523841505</v>
      </c>
      <c r="E60" s="102">
        <v>7329</v>
      </c>
      <c r="F60" s="56">
        <f>E60/E48*100</f>
        <v>94.83695652173914</v>
      </c>
      <c r="G60" s="56">
        <v>144</v>
      </c>
      <c r="H60" s="56">
        <f>G60/G48*100</f>
        <v>142.57425742574256</v>
      </c>
      <c r="I60" s="56">
        <v>2042</v>
      </c>
      <c r="J60" s="56">
        <f>I60/I48*100</f>
        <v>226.38580931263857</v>
      </c>
      <c r="K60" s="56">
        <v>10221</v>
      </c>
      <c r="L60" s="56">
        <f>K60/K48*100</f>
        <v>215.22425773847127</v>
      </c>
      <c r="M60" s="56">
        <v>2392</v>
      </c>
      <c r="N60" s="56">
        <f>M60/M48*100</f>
        <v>169.645390070922</v>
      </c>
      <c r="O60" s="98">
        <v>4619</v>
      </c>
      <c r="P60" s="56">
        <f>O60/O48*100</f>
        <v>95.2567539698907</v>
      </c>
      <c r="Q60" s="228"/>
    </row>
    <row r="61" spans="1:17" ht="18" customHeight="1">
      <c r="A61" s="1"/>
      <c r="B61" s="208" t="s">
        <v>70</v>
      </c>
      <c r="C61" s="210">
        <v>19449</v>
      </c>
      <c r="D61" s="210">
        <f>C61/C49*100</f>
        <v>119.26779910467897</v>
      </c>
      <c r="E61" s="214">
        <v>6974</v>
      </c>
      <c r="F61" s="210">
        <f>E61/E49*100</f>
        <v>109.07100406631216</v>
      </c>
      <c r="G61" s="210">
        <v>74</v>
      </c>
      <c r="H61" s="210">
        <f>G61/G49*100</f>
        <v>87.05882352941177</v>
      </c>
      <c r="I61" s="210">
        <v>1690</v>
      </c>
      <c r="J61" s="210">
        <f>I61/I49*100</f>
        <v>90.13333333333333</v>
      </c>
      <c r="K61" s="210">
        <v>8780</v>
      </c>
      <c r="L61" s="210">
        <f>K61/K49*100</f>
        <v>142.88039056143208</v>
      </c>
      <c r="M61" s="210">
        <v>1931</v>
      </c>
      <c r="N61" s="210">
        <f>M61/M49*100</f>
        <v>106.80309734513274</v>
      </c>
      <c r="O61" s="214">
        <v>4890</v>
      </c>
      <c r="P61" s="210">
        <f>O61/O49*100</f>
        <v>105.20654044750431</v>
      </c>
      <c r="Q61" s="228"/>
    </row>
    <row r="62" spans="1:17" ht="18" customHeight="1">
      <c r="A62" s="1"/>
      <c r="B62" s="72" t="s">
        <v>11</v>
      </c>
      <c r="C62" s="56">
        <v>21687</v>
      </c>
      <c r="D62" s="56">
        <v>123.4</v>
      </c>
      <c r="E62" s="98">
        <v>9852</v>
      </c>
      <c r="F62" s="56">
        <v>187.6</v>
      </c>
      <c r="G62" s="56">
        <v>89</v>
      </c>
      <c r="H62" s="56">
        <v>89.9</v>
      </c>
      <c r="I62" s="56">
        <v>1341</v>
      </c>
      <c r="J62" s="56">
        <v>93.1</v>
      </c>
      <c r="K62" s="56">
        <v>8067</v>
      </c>
      <c r="L62" s="56">
        <v>90.2</v>
      </c>
      <c r="M62" s="56">
        <v>2338</v>
      </c>
      <c r="N62" s="56">
        <v>127.4</v>
      </c>
      <c r="O62" s="98">
        <v>5014</v>
      </c>
      <c r="P62" s="55">
        <v>111</v>
      </c>
      <c r="Q62" s="228"/>
    </row>
    <row r="63" spans="1:17" ht="18" customHeight="1">
      <c r="A63" s="1"/>
      <c r="B63" s="72" t="s">
        <v>32</v>
      </c>
      <c r="C63" s="56">
        <v>21433</v>
      </c>
      <c r="D63" s="207">
        <f aca="true" t="shared" si="16" ref="D63:D68">C63/C51*100</f>
        <v>142.14749966839105</v>
      </c>
      <c r="E63" s="98">
        <v>10224</v>
      </c>
      <c r="F63" s="56">
        <f aca="true" t="shared" si="17" ref="F63:F69">E63/E51*100</f>
        <v>145.59954428937624</v>
      </c>
      <c r="G63" s="56">
        <v>151</v>
      </c>
      <c r="H63" s="56">
        <f aca="true" t="shared" si="18" ref="H63:H69">G63/G51*100</f>
        <v>100.66666666666666</v>
      </c>
      <c r="I63" s="56">
        <v>1049</v>
      </c>
      <c r="J63" s="56">
        <f aca="true" t="shared" si="19" ref="J63:J69">I63/I51*100</f>
        <v>98.12909260991582</v>
      </c>
      <c r="K63" s="56">
        <v>7956</v>
      </c>
      <c r="L63" s="56">
        <f aca="true" t="shared" si="20" ref="L63:L69">K63/K51*100</f>
        <v>142.91359798814443</v>
      </c>
      <c r="M63" s="56">
        <v>2053</v>
      </c>
      <c r="N63" s="56">
        <f aca="true" t="shared" si="21" ref="N63:N69">M63/M51*100</f>
        <v>161.6535433070866</v>
      </c>
      <c r="O63" s="98">
        <v>4446</v>
      </c>
      <c r="P63" s="56">
        <f aca="true" t="shared" si="22" ref="P63:P68">O63/O51*100</f>
        <v>107.26176115802171</v>
      </c>
      <c r="Q63" s="228"/>
    </row>
    <row r="64" spans="1:17" ht="18" customHeight="1">
      <c r="A64" s="1"/>
      <c r="B64" s="187" t="s">
        <v>121</v>
      </c>
      <c r="C64" s="88">
        <f aca="true" t="shared" si="23" ref="C64:C72">E64+G64+I64+K64+M64</f>
        <v>24434</v>
      </c>
      <c r="D64" s="88">
        <f t="shared" si="16"/>
        <v>189.71969873437376</v>
      </c>
      <c r="E64" s="89">
        <v>13158</v>
      </c>
      <c r="F64" s="210">
        <f t="shared" si="17"/>
        <v>245.98990465507572</v>
      </c>
      <c r="G64" s="88">
        <v>120</v>
      </c>
      <c r="H64" s="88">
        <f t="shared" si="18"/>
        <v>96</v>
      </c>
      <c r="I64" s="88">
        <v>703</v>
      </c>
      <c r="J64" s="88">
        <f t="shared" si="19"/>
        <v>110.01564945226916</v>
      </c>
      <c r="K64" s="88">
        <v>8751</v>
      </c>
      <c r="L64" s="88">
        <f t="shared" si="20"/>
        <v>160.4804694663488</v>
      </c>
      <c r="M64" s="88">
        <v>1702</v>
      </c>
      <c r="N64" s="88">
        <f t="shared" si="21"/>
        <v>129.62680883472964</v>
      </c>
      <c r="O64" s="89">
        <v>4717</v>
      </c>
      <c r="P64" s="88">
        <f t="shared" si="22"/>
        <v>109.87654320987654</v>
      </c>
      <c r="Q64" s="228"/>
    </row>
    <row r="65" spans="1:17" ht="18" customHeight="1">
      <c r="A65" s="1"/>
      <c r="B65" s="72" t="s">
        <v>13</v>
      </c>
      <c r="C65" s="195">
        <f t="shared" si="23"/>
        <v>27906</v>
      </c>
      <c r="D65" s="196">
        <f t="shared" si="16"/>
        <v>160.40696671839973</v>
      </c>
      <c r="E65" s="197">
        <v>12531</v>
      </c>
      <c r="F65" s="56">
        <f t="shared" si="17"/>
        <v>199.53821656050957</v>
      </c>
      <c r="G65" s="195">
        <v>125</v>
      </c>
      <c r="H65" s="195">
        <f t="shared" si="18"/>
        <v>255.10204081632654</v>
      </c>
      <c r="I65" s="195">
        <v>2034</v>
      </c>
      <c r="J65" s="195">
        <f t="shared" si="19"/>
        <v>776.3358778625955</v>
      </c>
      <c r="K65" s="195">
        <v>10919</v>
      </c>
      <c r="L65" s="195">
        <f t="shared" si="20"/>
        <v>116.37003090695939</v>
      </c>
      <c r="M65" s="195">
        <v>2297</v>
      </c>
      <c r="N65" s="196">
        <f t="shared" si="21"/>
        <v>161.41953619114545</v>
      </c>
      <c r="O65" s="197">
        <v>4939</v>
      </c>
      <c r="P65" s="195">
        <f t="shared" si="22"/>
        <v>106.14657210401892</v>
      </c>
      <c r="Q65" s="228"/>
    </row>
    <row r="66" spans="1:17" ht="18" customHeight="1">
      <c r="A66" s="1"/>
      <c r="B66" s="559" t="s">
        <v>29</v>
      </c>
      <c r="C66" s="560">
        <f t="shared" si="23"/>
        <v>27870</v>
      </c>
      <c r="D66" s="561">
        <f t="shared" si="16"/>
        <v>156.16944973663567</v>
      </c>
      <c r="E66" s="562">
        <v>12797</v>
      </c>
      <c r="F66" s="563">
        <f t="shared" si="17"/>
        <v>174.3935677296266</v>
      </c>
      <c r="G66" s="560">
        <v>140</v>
      </c>
      <c r="H66" s="560">
        <f t="shared" si="18"/>
        <v>155.55555555555557</v>
      </c>
      <c r="I66" s="560">
        <v>1737</v>
      </c>
      <c r="J66" s="560">
        <f t="shared" si="19"/>
        <v>94.09534127843988</v>
      </c>
      <c r="K66" s="560">
        <v>10552</v>
      </c>
      <c r="L66" s="560">
        <f t="shared" si="20"/>
        <v>144.05460750853243</v>
      </c>
      <c r="M66" s="560">
        <v>2644</v>
      </c>
      <c r="N66" s="560">
        <f t="shared" si="21"/>
        <v>212.0288692862871</v>
      </c>
      <c r="O66" s="564">
        <v>5325</v>
      </c>
      <c r="P66" s="560">
        <f t="shared" si="22"/>
        <v>113.00933786078097</v>
      </c>
      <c r="Q66" s="228"/>
    </row>
    <row r="67" spans="1:17" ht="18" customHeight="1">
      <c r="A67" s="1"/>
      <c r="B67" s="553" t="s">
        <v>106</v>
      </c>
      <c r="C67" s="554">
        <f t="shared" si="23"/>
        <v>23209</v>
      </c>
      <c r="D67" s="555">
        <f t="shared" si="16"/>
        <v>131.5777538409207</v>
      </c>
      <c r="E67" s="556">
        <v>10001</v>
      </c>
      <c r="F67" s="557">
        <f t="shared" si="17"/>
        <v>115.11279926335175</v>
      </c>
      <c r="G67" s="554">
        <v>110</v>
      </c>
      <c r="H67" s="554">
        <f t="shared" si="18"/>
        <v>102.803738317757</v>
      </c>
      <c r="I67" s="554">
        <v>1350</v>
      </c>
      <c r="J67" s="554">
        <f t="shared" si="19"/>
        <v>96.08540925266904</v>
      </c>
      <c r="K67" s="554">
        <v>9373</v>
      </c>
      <c r="L67" s="554">
        <f t="shared" si="20"/>
        <v>142.99008390541573</v>
      </c>
      <c r="M67" s="554">
        <v>2375</v>
      </c>
      <c r="N67" s="554">
        <f t="shared" si="21"/>
        <v>268.6651583710407</v>
      </c>
      <c r="O67" s="558">
        <v>5234</v>
      </c>
      <c r="P67" s="554">
        <f t="shared" si="22"/>
        <v>110.39865007382407</v>
      </c>
      <c r="Q67" s="228"/>
    </row>
    <row r="68" spans="1:17" ht="18" customHeight="1">
      <c r="A68" s="1"/>
      <c r="B68" s="72" t="s">
        <v>15</v>
      </c>
      <c r="C68" s="195">
        <f t="shared" si="23"/>
        <v>23637</v>
      </c>
      <c r="D68" s="196">
        <f t="shared" si="16"/>
        <v>109.33943935609214</v>
      </c>
      <c r="E68" s="197">
        <v>10617</v>
      </c>
      <c r="F68" s="195">
        <f t="shared" si="17"/>
        <v>99.97175141242937</v>
      </c>
      <c r="G68" s="195">
        <v>107</v>
      </c>
      <c r="H68" s="195">
        <f t="shared" si="18"/>
        <v>93.85964912280701</v>
      </c>
      <c r="I68" s="195">
        <v>947</v>
      </c>
      <c r="J68" s="195">
        <f t="shared" si="19"/>
        <v>100.5307855626327</v>
      </c>
      <c r="K68" s="195">
        <v>9374</v>
      </c>
      <c r="L68" s="195">
        <f t="shared" si="20"/>
        <v>116.04357514236196</v>
      </c>
      <c r="M68" s="195">
        <v>2592</v>
      </c>
      <c r="N68" s="196">
        <f t="shared" si="21"/>
        <v>139.0557939914163</v>
      </c>
      <c r="O68" s="197">
        <v>5433</v>
      </c>
      <c r="P68" s="195">
        <f t="shared" si="22"/>
        <v>112.0437203547123</v>
      </c>
      <c r="Q68" s="228"/>
    </row>
    <row r="69" spans="1:17" ht="15" customHeight="1">
      <c r="A69" s="1"/>
      <c r="B69" s="72" t="s">
        <v>71</v>
      </c>
      <c r="C69" s="56">
        <f t="shared" si="23"/>
        <v>23889</v>
      </c>
      <c r="D69" s="207">
        <f>C69/C57*100</f>
        <v>128.2424307494095</v>
      </c>
      <c r="E69" s="102">
        <v>9675</v>
      </c>
      <c r="F69" s="103">
        <f t="shared" si="17"/>
        <v>134.89960959286114</v>
      </c>
      <c r="G69" s="56">
        <v>142</v>
      </c>
      <c r="H69" s="56">
        <f t="shared" si="18"/>
        <v>115.44715447154472</v>
      </c>
      <c r="I69" s="56">
        <v>2182</v>
      </c>
      <c r="J69" s="56">
        <f t="shared" si="19"/>
        <v>416.412213740458</v>
      </c>
      <c r="K69" s="56">
        <v>9371</v>
      </c>
      <c r="L69" s="56">
        <f t="shared" si="20"/>
        <v>103.10265155682694</v>
      </c>
      <c r="M69" s="56">
        <v>2519</v>
      </c>
      <c r="N69" s="56">
        <f t="shared" si="21"/>
        <v>146.45348837209303</v>
      </c>
      <c r="O69" s="98">
        <v>5635</v>
      </c>
      <c r="P69" s="56">
        <f>O69/O57*100</f>
        <v>120.09803921568627</v>
      </c>
      <c r="Q69" s="228"/>
    </row>
    <row r="70" spans="1:17" ht="15" customHeight="1">
      <c r="A70" s="1"/>
      <c r="B70" s="208" t="s">
        <v>72</v>
      </c>
      <c r="C70" s="210">
        <f t="shared" si="23"/>
        <v>22035</v>
      </c>
      <c r="D70" s="211">
        <f>C70/C58*100</f>
        <v>116.41483516483517</v>
      </c>
      <c r="E70" s="212">
        <v>8719</v>
      </c>
      <c r="F70" s="593">
        <f>E70/E58*100</f>
        <v>138.5507706976005</v>
      </c>
      <c r="G70" s="213">
        <v>125</v>
      </c>
      <c r="H70" s="210">
        <f>G70/G58*100</f>
        <v>103.30578512396693</v>
      </c>
      <c r="I70" s="210">
        <v>1849</v>
      </c>
      <c r="J70" s="210">
        <f>I70/I58*100</f>
        <v>138.91810668670172</v>
      </c>
      <c r="K70" s="210">
        <v>8463</v>
      </c>
      <c r="L70" s="210">
        <f>K70/K58*100</f>
        <v>98.97088059876037</v>
      </c>
      <c r="M70" s="210">
        <v>2879</v>
      </c>
      <c r="N70" s="210">
        <f>M70/M58*100</f>
        <v>109.38449848024317</v>
      </c>
      <c r="O70" s="214">
        <v>5311</v>
      </c>
      <c r="P70" s="210">
        <f>O70/O58*100</f>
        <v>117.73442695632896</v>
      </c>
      <c r="Q70" s="228"/>
    </row>
    <row r="71" spans="1:17" ht="15" customHeight="1">
      <c r="A71" s="1"/>
      <c r="B71" s="72" t="s">
        <v>137</v>
      </c>
      <c r="C71" s="56">
        <f t="shared" si="23"/>
        <v>23896</v>
      </c>
      <c r="D71" s="207">
        <f>C71/C59*100</f>
        <v>103.41007443309675</v>
      </c>
      <c r="E71" s="102">
        <v>11840</v>
      </c>
      <c r="F71" s="627">
        <f>E71/E59*100</f>
        <v>141.20453190220633</v>
      </c>
      <c r="G71" s="103">
        <v>100</v>
      </c>
      <c r="H71" s="56">
        <f>G71/G59*100</f>
        <v>85.47008547008546</v>
      </c>
      <c r="I71" s="56">
        <v>1523</v>
      </c>
      <c r="J71" s="56">
        <f>I71/I59*100</f>
        <v>176.68213457076567</v>
      </c>
      <c r="K71" s="56">
        <v>7886</v>
      </c>
      <c r="L71" s="56">
        <f>K71/K59*100</f>
        <v>73.3717901004838</v>
      </c>
      <c r="M71" s="56">
        <v>2547</v>
      </c>
      <c r="N71" s="56">
        <f>M71/M59*100</f>
        <v>85.01335113484646</v>
      </c>
      <c r="O71" s="98">
        <v>5433</v>
      </c>
      <c r="P71" s="56">
        <f>O71/O59*100</f>
        <v>118.57267568747272</v>
      </c>
      <c r="Q71" s="228"/>
    </row>
    <row r="72" spans="1:17" ht="15" customHeight="1">
      <c r="A72" s="1"/>
      <c r="B72" s="72" t="s">
        <v>69</v>
      </c>
      <c r="C72" s="56">
        <f t="shared" si="23"/>
        <v>22774</v>
      </c>
      <c r="D72" s="207">
        <f>C72/C60*100</f>
        <v>102.91937816341287</v>
      </c>
      <c r="E72" s="102">
        <v>11217</v>
      </c>
      <c r="F72" s="56">
        <f>E72/E60*100</f>
        <v>153.0495292672943</v>
      </c>
      <c r="G72" s="56">
        <v>130</v>
      </c>
      <c r="H72" s="56">
        <f>G72/G60*100</f>
        <v>90.27777777777779</v>
      </c>
      <c r="I72" s="56">
        <v>1194</v>
      </c>
      <c r="J72" s="56">
        <f>I72/I60*100</f>
        <v>58.4720861900098</v>
      </c>
      <c r="K72" s="56">
        <v>7996</v>
      </c>
      <c r="L72" s="56">
        <f>K72/K60*100</f>
        <v>78.23109284805791</v>
      </c>
      <c r="M72" s="56">
        <v>2237</v>
      </c>
      <c r="N72" s="56">
        <f>M72/M60*100</f>
        <v>93.5200668896321</v>
      </c>
      <c r="O72" s="98">
        <v>5761</v>
      </c>
      <c r="P72" s="56">
        <f>O72/O60*100</f>
        <v>124.72396622645594</v>
      </c>
      <c r="Q72" s="228"/>
    </row>
    <row r="73" spans="1:17" s="86" customFormat="1" ht="15" customHeight="1">
      <c r="A73" s="111"/>
      <c r="B73" s="208" t="s">
        <v>70</v>
      </c>
      <c r="C73" s="210">
        <v>24389</v>
      </c>
      <c r="D73" s="210">
        <v>125</v>
      </c>
      <c r="E73" s="214">
        <v>10955</v>
      </c>
      <c r="F73" s="210">
        <v>157</v>
      </c>
      <c r="G73" s="210">
        <v>128</v>
      </c>
      <c r="H73" s="210">
        <v>122</v>
      </c>
      <c r="I73" s="210">
        <v>824</v>
      </c>
      <c r="J73" s="210">
        <v>49</v>
      </c>
      <c r="K73" s="210">
        <v>10040</v>
      </c>
      <c r="L73" s="210">
        <v>114</v>
      </c>
      <c r="M73" s="210">
        <v>2442</v>
      </c>
      <c r="N73" s="210">
        <v>126</v>
      </c>
      <c r="O73" s="214">
        <v>5694</v>
      </c>
      <c r="P73" s="210">
        <v>116</v>
      </c>
      <c r="Q73" s="678"/>
    </row>
    <row r="74" spans="1:17" ht="15" customHeight="1">
      <c r="A74" s="1"/>
      <c r="B74" s="72" t="s">
        <v>11</v>
      </c>
      <c r="C74" s="56">
        <f>E74+G74+I74+K74+M74</f>
        <v>23066</v>
      </c>
      <c r="D74" s="207">
        <f>C74/C62*100</f>
        <v>106.35864803799511</v>
      </c>
      <c r="E74" s="102">
        <v>8174</v>
      </c>
      <c r="F74" s="56">
        <f>E74/E62*100</f>
        <v>82.96792529435648</v>
      </c>
      <c r="G74" s="56">
        <v>129</v>
      </c>
      <c r="H74" s="56">
        <f>G74/G62*100</f>
        <v>144.9438202247191</v>
      </c>
      <c r="I74" s="56">
        <v>2004</v>
      </c>
      <c r="J74" s="56">
        <f>I74/I62*100</f>
        <v>149.4407158836689</v>
      </c>
      <c r="K74" s="56">
        <v>10269</v>
      </c>
      <c r="L74" s="56">
        <f>K74/K62*100</f>
        <v>127.296392711045</v>
      </c>
      <c r="M74" s="56">
        <v>2490</v>
      </c>
      <c r="N74" s="56">
        <f>M74/M62*100</f>
        <v>106.50128314798974</v>
      </c>
      <c r="O74" s="98">
        <v>5583</v>
      </c>
      <c r="P74" s="56">
        <f>O74/O62*100</f>
        <v>111.34822497008376</v>
      </c>
      <c r="Q74" s="228"/>
    </row>
    <row r="75" spans="1:17" ht="15.75" customHeight="1">
      <c r="A75" s="1"/>
      <c r="B75" s="72" t="s">
        <v>32</v>
      </c>
      <c r="C75" s="56">
        <f>E75+G75+I75+K75+M75</f>
        <v>21473</v>
      </c>
      <c r="D75" s="56">
        <f>C75/C63*100</f>
        <v>100.18662809685999</v>
      </c>
      <c r="E75" s="98">
        <v>9146</v>
      </c>
      <c r="F75" s="56">
        <f>E75/E63*100</f>
        <v>89.45618153364632</v>
      </c>
      <c r="G75" s="56">
        <v>144</v>
      </c>
      <c r="H75" s="56">
        <f>G75/G63*100</f>
        <v>95.36423841059603</v>
      </c>
      <c r="I75" s="56">
        <v>1706</v>
      </c>
      <c r="J75" s="56">
        <f>I75/I63*100</f>
        <v>162.63107721639656</v>
      </c>
      <c r="K75" s="56">
        <v>8266</v>
      </c>
      <c r="L75" s="56">
        <f>K75/K63*100</f>
        <v>103.89643036701861</v>
      </c>
      <c r="M75" s="56">
        <v>2211</v>
      </c>
      <c r="N75" s="56">
        <f>M75/M63*100</f>
        <v>107.69605455431078</v>
      </c>
      <c r="O75" s="98">
        <v>4943</v>
      </c>
      <c r="P75" s="56">
        <f>O75/O63*100</f>
        <v>111.17858749437697</v>
      </c>
      <c r="Q75" s="228"/>
    </row>
    <row r="76" spans="1:17" ht="15.75" customHeight="1">
      <c r="A76" s="1"/>
      <c r="B76" s="669" t="s">
        <v>121</v>
      </c>
      <c r="C76" s="670">
        <f>E76+G76+I76+K76+M76</f>
        <v>21380</v>
      </c>
      <c r="D76" s="670">
        <f>C76/C64*100</f>
        <v>87.501023164443</v>
      </c>
      <c r="E76" s="671">
        <v>9314</v>
      </c>
      <c r="F76" s="672">
        <f>E76/E64*100</f>
        <v>70.78583371333029</v>
      </c>
      <c r="G76" s="670">
        <v>140</v>
      </c>
      <c r="H76" s="670">
        <f>G76/G64*100</f>
        <v>116.66666666666667</v>
      </c>
      <c r="I76" s="670">
        <v>1350</v>
      </c>
      <c r="J76" s="670">
        <f>I76/I64*100</f>
        <v>192.03413940256044</v>
      </c>
      <c r="K76" s="670">
        <v>8653</v>
      </c>
      <c r="L76" s="670">
        <f>K76/K64*100</f>
        <v>98.88012798537311</v>
      </c>
      <c r="M76" s="670">
        <v>1923</v>
      </c>
      <c r="N76" s="670">
        <f>M76/M64*100</f>
        <v>112.98472385428909</v>
      </c>
      <c r="O76" s="671">
        <v>5102</v>
      </c>
      <c r="P76" s="670">
        <f>O76/O64*100</f>
        <v>108.16196735213059</v>
      </c>
      <c r="Q76" s="228"/>
    </row>
    <row r="77" spans="1:16" ht="3" customHeight="1">
      <c r="A77" s="1"/>
      <c r="B77" s="8"/>
      <c r="C77" s="20"/>
      <c r="D77" s="20"/>
      <c r="E77" s="21"/>
      <c r="F77" s="20"/>
      <c r="G77" s="20"/>
      <c r="H77" s="20"/>
      <c r="I77" s="20"/>
      <c r="J77" s="20"/>
      <c r="K77" s="20"/>
      <c r="L77" s="20"/>
      <c r="M77" s="20"/>
      <c r="N77" s="20"/>
      <c r="O77" s="21"/>
      <c r="P77" s="8"/>
    </row>
    <row r="78" spans="1:16" ht="14.25">
      <c r="A78" s="1"/>
      <c r="B78" s="8" t="s">
        <v>59</v>
      </c>
      <c r="C78" s="26">
        <v>29557</v>
      </c>
      <c r="D78" s="26">
        <v>111</v>
      </c>
      <c r="E78" s="27">
        <v>18587</v>
      </c>
      <c r="F78" s="26">
        <v>139</v>
      </c>
      <c r="G78" s="26">
        <v>180</v>
      </c>
      <c r="H78" s="26">
        <v>91</v>
      </c>
      <c r="I78" s="26">
        <v>2091</v>
      </c>
      <c r="J78" s="26">
        <v>208</v>
      </c>
      <c r="K78" s="26">
        <v>6454</v>
      </c>
      <c r="L78" s="26">
        <v>67</v>
      </c>
      <c r="M78" s="26">
        <v>2245</v>
      </c>
      <c r="N78" s="26">
        <v>95</v>
      </c>
      <c r="O78" s="27">
        <v>4814</v>
      </c>
      <c r="P78" s="12">
        <v>92</v>
      </c>
    </row>
    <row r="79" spans="1:16" ht="14.25">
      <c r="A79" s="1"/>
      <c r="B79" s="8" t="s">
        <v>60</v>
      </c>
      <c r="C79" s="26">
        <v>25800</v>
      </c>
      <c r="D79" s="26">
        <v>87</v>
      </c>
      <c r="E79" s="27">
        <v>13774</v>
      </c>
      <c r="F79" s="26">
        <v>74</v>
      </c>
      <c r="G79" s="26">
        <v>199</v>
      </c>
      <c r="H79" s="26">
        <v>111</v>
      </c>
      <c r="I79" s="26">
        <v>895</v>
      </c>
      <c r="J79" s="26">
        <v>43</v>
      </c>
      <c r="K79" s="26">
        <v>8370</v>
      </c>
      <c r="L79" s="26">
        <v>130</v>
      </c>
      <c r="M79" s="26">
        <v>2562</v>
      </c>
      <c r="N79" s="26">
        <v>114</v>
      </c>
      <c r="O79" s="27">
        <v>4908</v>
      </c>
      <c r="P79" s="12">
        <v>102</v>
      </c>
    </row>
    <row r="80" spans="1:16" ht="14.25">
      <c r="A80" s="1"/>
      <c r="B80" s="8" t="s">
        <v>61</v>
      </c>
      <c r="C80" s="26">
        <v>19426</v>
      </c>
      <c r="D80" s="26">
        <v>75</v>
      </c>
      <c r="E80" s="27">
        <v>7463</v>
      </c>
      <c r="F80" s="26">
        <v>54</v>
      </c>
      <c r="G80" s="26">
        <v>244</v>
      </c>
      <c r="H80" s="26">
        <v>123</v>
      </c>
      <c r="I80" s="26">
        <v>548</v>
      </c>
      <c r="J80" s="26">
        <v>62</v>
      </c>
      <c r="K80" s="26">
        <v>8374</v>
      </c>
      <c r="L80" s="26">
        <v>100</v>
      </c>
      <c r="M80" s="26">
        <v>2797</v>
      </c>
      <c r="N80" s="26">
        <v>109</v>
      </c>
      <c r="O80" s="27">
        <v>5306</v>
      </c>
      <c r="P80" s="12">
        <v>108</v>
      </c>
    </row>
    <row r="81" spans="1:16" ht="14.25">
      <c r="A81" s="54"/>
      <c r="B81" s="8" t="s">
        <v>108</v>
      </c>
      <c r="C81" s="26">
        <v>29623</v>
      </c>
      <c r="D81" s="26">
        <v>152</v>
      </c>
      <c r="E81" s="27">
        <v>14026</v>
      </c>
      <c r="F81" s="26">
        <v>188</v>
      </c>
      <c r="G81" s="26">
        <v>197</v>
      </c>
      <c r="H81" s="26">
        <v>81</v>
      </c>
      <c r="I81" s="26">
        <v>2083</v>
      </c>
      <c r="J81" s="26">
        <v>380</v>
      </c>
      <c r="K81" s="26">
        <v>10262</v>
      </c>
      <c r="L81" s="26">
        <v>123</v>
      </c>
      <c r="M81" s="26">
        <v>3055</v>
      </c>
      <c r="N81" s="26">
        <v>109</v>
      </c>
      <c r="O81" s="27">
        <v>5193</v>
      </c>
      <c r="P81" s="12">
        <v>98</v>
      </c>
    </row>
    <row r="82" spans="1:16" ht="14.25">
      <c r="A82" s="57"/>
      <c r="B82" s="168" t="s">
        <v>63</v>
      </c>
      <c r="C82" s="91">
        <v>31477</v>
      </c>
      <c r="D82" s="91">
        <f>C82/C80*100</f>
        <v>162.0354164521775</v>
      </c>
      <c r="E82" s="175">
        <v>13945</v>
      </c>
      <c r="F82" s="91">
        <f>E82/E80*100</f>
        <v>186.8551520836125</v>
      </c>
      <c r="G82" s="91">
        <v>112</v>
      </c>
      <c r="H82" s="91">
        <f>G82/G80*100</f>
        <v>45.90163934426229</v>
      </c>
      <c r="I82" s="91">
        <v>2183</v>
      </c>
      <c r="J82" s="91">
        <f>I82/I80*100</f>
        <v>398.35766423357666</v>
      </c>
      <c r="K82" s="91">
        <v>12381</v>
      </c>
      <c r="L82" s="91">
        <f>K82/K80*100</f>
        <v>147.85048961069978</v>
      </c>
      <c r="M82" s="91">
        <v>2847</v>
      </c>
      <c r="N82" s="91">
        <f>M82/M80*100</f>
        <v>101.78762960314623</v>
      </c>
      <c r="O82" s="175">
        <v>5467</v>
      </c>
      <c r="P82" s="91">
        <f>O82/O80*100</f>
        <v>103.03430079155673</v>
      </c>
    </row>
    <row r="83" spans="2:16" ht="14.25">
      <c r="B83" s="229" t="s">
        <v>116</v>
      </c>
      <c r="C83" s="245">
        <v>16307</v>
      </c>
      <c r="D83" s="245">
        <v>52</v>
      </c>
      <c r="E83" s="369">
        <v>6394</v>
      </c>
      <c r="F83" s="285">
        <v>46</v>
      </c>
      <c r="G83" s="245">
        <v>85</v>
      </c>
      <c r="H83" s="245">
        <v>76</v>
      </c>
      <c r="I83" s="245">
        <v>1875</v>
      </c>
      <c r="J83" s="245">
        <v>86</v>
      </c>
      <c r="K83" s="245">
        <v>6145</v>
      </c>
      <c r="L83" s="245">
        <v>50</v>
      </c>
      <c r="M83" s="245">
        <v>1808</v>
      </c>
      <c r="N83" s="245">
        <v>64</v>
      </c>
      <c r="O83" s="369">
        <v>4648</v>
      </c>
      <c r="P83" s="245">
        <v>85</v>
      </c>
    </row>
    <row r="84" spans="2:16" ht="14.25">
      <c r="B84" s="425" t="s">
        <v>139</v>
      </c>
      <c r="C84" s="449">
        <v>19449</v>
      </c>
      <c r="D84" s="449">
        <f>C84/C83*100</f>
        <v>119.26779910467897</v>
      </c>
      <c r="E84" s="600">
        <v>6974</v>
      </c>
      <c r="F84" s="449">
        <f>E84/E83*100</f>
        <v>109.07100406631216</v>
      </c>
      <c r="G84" s="449">
        <v>74</v>
      </c>
      <c r="H84" s="449">
        <f>G84/G83*100</f>
        <v>87.05882352941177</v>
      </c>
      <c r="I84" s="449">
        <v>1690</v>
      </c>
      <c r="J84" s="449">
        <f>I84/I83*100</f>
        <v>90.13333333333333</v>
      </c>
      <c r="K84" s="449">
        <v>8780</v>
      </c>
      <c r="L84" s="449">
        <f>K84/K83*100</f>
        <v>142.88039056143208</v>
      </c>
      <c r="M84" s="449">
        <v>1931</v>
      </c>
      <c r="N84" s="449">
        <f>M84/M83*100</f>
        <v>106.80309734513274</v>
      </c>
      <c r="O84" s="600">
        <v>4890</v>
      </c>
      <c r="P84" s="449">
        <f>O84/O83*100</f>
        <v>105.20654044750431</v>
      </c>
    </row>
    <row r="85" spans="2:16" ht="14.25">
      <c r="B85" s="602" t="s">
        <v>144</v>
      </c>
      <c r="C85" s="532">
        <v>24389</v>
      </c>
      <c r="D85" s="532">
        <f>C85/C84*100</f>
        <v>125.39976348398376</v>
      </c>
      <c r="E85" s="677">
        <v>10955</v>
      </c>
      <c r="F85" s="532">
        <f>E85/E84*100</f>
        <v>157.08345282477774</v>
      </c>
      <c r="G85" s="532">
        <v>128</v>
      </c>
      <c r="H85" s="532">
        <f>G85/G84*100</f>
        <v>172.97297297297297</v>
      </c>
      <c r="I85" s="532">
        <v>824</v>
      </c>
      <c r="J85" s="532">
        <f>I85/I84*100</f>
        <v>48.757396449704146</v>
      </c>
      <c r="K85" s="532">
        <v>10040</v>
      </c>
      <c r="L85" s="532">
        <f>K85/K84*100</f>
        <v>114.3507972665148</v>
      </c>
      <c r="M85" s="532">
        <v>2442</v>
      </c>
      <c r="N85" s="532">
        <f>M85/M84*100</f>
        <v>126.4629725530813</v>
      </c>
      <c r="O85" s="677">
        <v>5694</v>
      </c>
      <c r="P85" s="532">
        <f>O85/O84*100</f>
        <v>116.44171779141104</v>
      </c>
    </row>
    <row r="86" spans="2:17" ht="18" customHeight="1">
      <c r="B86" s="227" t="s">
        <v>110</v>
      </c>
      <c r="F86" s="491" t="s">
        <v>125</v>
      </c>
      <c r="G86" s="491"/>
      <c r="H86" s="491"/>
      <c r="I86" s="491"/>
      <c r="J86" s="491"/>
      <c r="K86" s="491"/>
      <c r="L86" s="491"/>
      <c r="M86" s="491"/>
      <c r="N86" s="491"/>
      <c r="O86" s="491"/>
      <c r="Q86" s="228"/>
    </row>
  </sheetData>
  <sheetProtection/>
  <printOptions/>
  <pageMargins left="0.5118110236220472" right="0.5511811023622047" top="0.5118110236220472" bottom="0.31496062992125984" header="0.5118110236220472" footer="0.31496062992125984"/>
  <pageSetup horizontalDpi="300" verticalDpi="3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B1:Q18"/>
  <sheetViews>
    <sheetView defaultGridColor="0" zoomScale="78" zoomScaleNormal="78" zoomScalePageLayoutView="0" colorId="22" workbookViewId="0" topLeftCell="A1">
      <selection activeCell="N2" sqref="N2"/>
    </sheetView>
  </sheetViews>
  <sheetFormatPr defaultColWidth="10.59765625" defaultRowHeight="15"/>
  <cols>
    <col min="1" max="1" width="1.59765625" style="0" customWidth="1"/>
    <col min="2" max="2" width="11.8984375" style="0" customWidth="1"/>
    <col min="3" max="3" width="9.69921875" style="0" customWidth="1"/>
    <col min="4" max="5" width="9.59765625" style="0" customWidth="1"/>
    <col min="6" max="6" width="9" style="0" customWidth="1"/>
    <col min="7" max="7" width="10.69921875" style="0" customWidth="1"/>
    <col min="8" max="10" width="9.59765625" style="0" customWidth="1"/>
    <col min="11" max="11" width="8.5" style="0" customWidth="1"/>
    <col min="12" max="12" width="8" style="0" customWidth="1"/>
    <col min="13" max="13" width="9.59765625" style="0" customWidth="1"/>
    <col min="14" max="14" width="8.5" style="0" customWidth="1"/>
    <col min="15" max="15" width="9.5" style="0" customWidth="1"/>
    <col min="16" max="16" width="9.59765625" style="0" customWidth="1"/>
    <col min="17" max="17" width="8.09765625" style="0" customWidth="1"/>
    <col min="18" max="18" width="5.59765625" style="0" customWidth="1"/>
    <col min="19" max="19" width="8.59765625" style="0" customWidth="1"/>
    <col min="20" max="20" width="5.59765625" style="0" customWidth="1"/>
  </cols>
  <sheetData>
    <row r="1" spans="2:17" s="122" customFormat="1" ht="15" customHeight="1" thickBot="1">
      <c r="B1" s="179" t="s">
        <v>97</v>
      </c>
      <c r="C1" s="123"/>
      <c r="D1" s="123"/>
      <c r="E1" s="123"/>
      <c r="F1" s="123"/>
      <c r="G1" s="124"/>
      <c r="H1" s="123"/>
      <c r="I1" s="123"/>
      <c r="J1" s="123"/>
      <c r="K1" s="124"/>
      <c r="L1" s="124"/>
      <c r="M1" s="124"/>
      <c r="N1" s="124"/>
      <c r="O1" s="124"/>
      <c r="P1" s="124"/>
      <c r="Q1" s="124"/>
    </row>
    <row r="2" spans="2:17" s="122" customFormat="1" ht="26.25" customHeight="1" thickBot="1">
      <c r="B2" s="180" t="s">
        <v>136</v>
      </c>
      <c r="C2" s="125"/>
      <c r="D2" s="125"/>
      <c r="E2" s="125"/>
      <c r="F2" s="125"/>
      <c r="G2" s="218" t="s">
        <v>152</v>
      </c>
      <c r="H2" s="219"/>
      <c r="I2" s="219"/>
      <c r="J2" s="219"/>
      <c r="K2" s="220"/>
      <c r="L2" s="221"/>
      <c r="M2" s="128"/>
      <c r="N2" s="128"/>
      <c r="O2" s="128"/>
      <c r="P2" s="128"/>
      <c r="Q2" s="128"/>
    </row>
    <row r="3" spans="2:17" s="122" customFormat="1" ht="27" customHeight="1">
      <c r="B3" s="125"/>
      <c r="C3" s="125"/>
      <c r="D3" s="198"/>
      <c r="E3" s="125"/>
      <c r="F3" s="125"/>
      <c r="G3" s="218" t="s">
        <v>119</v>
      </c>
      <c r="H3" s="219"/>
      <c r="I3" s="219"/>
      <c r="J3" s="219"/>
      <c r="K3" s="220"/>
      <c r="L3" s="221"/>
      <c r="M3" s="128"/>
      <c r="N3" s="128"/>
      <c r="O3" s="128"/>
      <c r="P3" s="128"/>
      <c r="Q3" s="128"/>
    </row>
    <row r="4" spans="2:17" s="122" customFormat="1" ht="12" customHeight="1">
      <c r="B4" s="125"/>
      <c r="C4" s="125"/>
      <c r="D4" s="125"/>
      <c r="E4" s="125"/>
      <c r="F4" s="125"/>
      <c r="G4" s="126"/>
      <c r="H4" s="127"/>
      <c r="I4" s="127"/>
      <c r="J4" s="127"/>
      <c r="K4" s="126"/>
      <c r="L4" s="128"/>
      <c r="M4" s="128"/>
      <c r="N4" s="128"/>
      <c r="O4" s="128"/>
      <c r="P4" s="128"/>
      <c r="Q4" s="128"/>
    </row>
    <row r="5" spans="2:17" s="122" customFormat="1" ht="20.25" customHeight="1">
      <c r="B5" s="125"/>
      <c r="C5" s="125"/>
      <c r="D5" s="125"/>
      <c r="E5" s="125"/>
      <c r="F5" s="125"/>
      <c r="G5" s="128"/>
      <c r="H5" s="125"/>
      <c r="I5" s="125"/>
      <c r="J5" s="125"/>
      <c r="K5" s="128"/>
      <c r="L5" s="128"/>
      <c r="M5" s="128"/>
      <c r="N5" s="128"/>
      <c r="O5" s="128"/>
      <c r="P5" s="129" t="s">
        <v>74</v>
      </c>
      <c r="Q5" s="129"/>
    </row>
    <row r="6" spans="2:17" s="122" customFormat="1" ht="30" customHeight="1">
      <c r="B6" s="130"/>
      <c r="C6" s="131"/>
      <c r="D6" s="222"/>
      <c r="E6" s="223" t="s">
        <v>92</v>
      </c>
      <c r="F6" s="223"/>
      <c r="G6" s="133"/>
      <c r="H6" s="131"/>
      <c r="I6" s="224"/>
      <c r="J6" s="223" t="s">
        <v>95</v>
      </c>
      <c r="K6" s="225"/>
      <c r="L6" s="225"/>
      <c r="M6" s="133"/>
      <c r="N6" s="133"/>
      <c r="O6" s="134"/>
      <c r="P6" s="133"/>
      <c r="Q6" s="135"/>
    </row>
    <row r="7" spans="2:17" s="122" customFormat="1" ht="19.5" customHeight="1">
      <c r="B7" s="136"/>
      <c r="C7" s="137"/>
      <c r="D7" s="132"/>
      <c r="E7" s="132"/>
      <c r="F7" s="132"/>
      <c r="G7" s="133"/>
      <c r="H7" s="131"/>
      <c r="I7" s="132"/>
      <c r="J7" s="132"/>
      <c r="K7" s="133"/>
      <c r="L7" s="138"/>
      <c r="M7" s="138"/>
      <c r="N7" s="133"/>
      <c r="O7" s="139"/>
      <c r="P7" s="140"/>
      <c r="Q7" s="141"/>
    </row>
    <row r="8" spans="2:17" s="122" customFormat="1" ht="24" customHeight="1">
      <c r="B8" s="116" t="s">
        <v>75</v>
      </c>
      <c r="C8" s="117" t="s">
        <v>76</v>
      </c>
      <c r="D8" s="118" t="s">
        <v>77</v>
      </c>
      <c r="E8" s="118" t="s">
        <v>78</v>
      </c>
      <c r="F8" s="118" t="s">
        <v>79</v>
      </c>
      <c r="G8" s="146" t="s">
        <v>4</v>
      </c>
      <c r="H8" s="117" t="s">
        <v>80</v>
      </c>
      <c r="I8" s="118" t="s">
        <v>81</v>
      </c>
      <c r="J8" s="118" t="s">
        <v>82</v>
      </c>
      <c r="K8" s="146" t="s">
        <v>4</v>
      </c>
      <c r="L8" s="119" t="s">
        <v>83</v>
      </c>
      <c r="M8" s="119" t="s">
        <v>84</v>
      </c>
      <c r="N8" s="146" t="s">
        <v>4</v>
      </c>
      <c r="O8" s="120" t="s">
        <v>85</v>
      </c>
      <c r="P8" s="121" t="s">
        <v>86</v>
      </c>
      <c r="Q8" s="147" t="s">
        <v>4</v>
      </c>
    </row>
    <row r="9" spans="2:17" s="122" customFormat="1" ht="45" customHeight="1">
      <c r="B9" s="142" t="s">
        <v>87</v>
      </c>
      <c r="C9" s="148">
        <v>9143</v>
      </c>
      <c r="D9" s="149">
        <v>1397</v>
      </c>
      <c r="E9" s="149">
        <v>0</v>
      </c>
      <c r="F9" s="149">
        <v>10812</v>
      </c>
      <c r="G9" s="410">
        <v>77.6</v>
      </c>
      <c r="H9" s="150">
        <v>0</v>
      </c>
      <c r="I9" s="151">
        <v>10362</v>
      </c>
      <c r="J9" s="148">
        <v>10362</v>
      </c>
      <c r="K9" s="410">
        <v>100.1</v>
      </c>
      <c r="L9" s="149">
        <v>296</v>
      </c>
      <c r="M9" s="149">
        <f>J9+L9</f>
        <v>10658</v>
      </c>
      <c r="N9" s="410">
        <v>96.4</v>
      </c>
      <c r="O9" s="152">
        <v>1380</v>
      </c>
      <c r="P9" s="153">
        <v>9314</v>
      </c>
      <c r="Q9" s="418">
        <v>70.8</v>
      </c>
    </row>
    <row r="10" spans="2:17" s="122" customFormat="1" ht="45" customHeight="1">
      <c r="B10" s="142" t="s">
        <v>88</v>
      </c>
      <c r="C10" s="148">
        <v>144</v>
      </c>
      <c r="D10" s="149">
        <v>47</v>
      </c>
      <c r="E10" s="149">
        <v>0</v>
      </c>
      <c r="F10" s="149">
        <v>90</v>
      </c>
      <c r="G10" s="410">
        <v>140.6</v>
      </c>
      <c r="H10" s="150">
        <v>4</v>
      </c>
      <c r="I10" s="151">
        <v>112</v>
      </c>
      <c r="J10" s="148">
        <v>116</v>
      </c>
      <c r="K10" s="410">
        <v>110.5</v>
      </c>
      <c r="L10" s="149">
        <v>0</v>
      </c>
      <c r="M10" s="149">
        <f>J10+L10</f>
        <v>116</v>
      </c>
      <c r="N10" s="410">
        <v>110.5</v>
      </c>
      <c r="O10" s="152">
        <v>25</v>
      </c>
      <c r="P10" s="153">
        <v>140</v>
      </c>
      <c r="Q10" s="418">
        <v>116.7</v>
      </c>
    </row>
    <row r="11" spans="2:17" s="122" customFormat="1" ht="45" customHeight="1">
      <c r="B11" s="142" t="s">
        <v>89</v>
      </c>
      <c r="C11" s="148">
        <v>1706</v>
      </c>
      <c r="D11" s="149">
        <v>18</v>
      </c>
      <c r="E11" s="149">
        <v>0</v>
      </c>
      <c r="F11" s="149">
        <v>0</v>
      </c>
      <c r="G11" s="410" t="s">
        <v>138</v>
      </c>
      <c r="H11" s="150">
        <v>0</v>
      </c>
      <c r="I11" s="151">
        <v>356</v>
      </c>
      <c r="J11" s="148">
        <v>356</v>
      </c>
      <c r="K11" s="410">
        <v>102.6</v>
      </c>
      <c r="L11" s="149">
        <v>0</v>
      </c>
      <c r="M11" s="149">
        <f>J11+L11</f>
        <v>356</v>
      </c>
      <c r="N11" s="410">
        <v>102.6</v>
      </c>
      <c r="O11" s="152">
        <v>18</v>
      </c>
      <c r="P11" s="153">
        <v>1350</v>
      </c>
      <c r="Q11" s="418">
        <v>192</v>
      </c>
    </row>
    <row r="12" spans="2:17" s="122" customFormat="1" ht="45" customHeight="1">
      <c r="B12" s="142" t="s">
        <v>93</v>
      </c>
      <c r="C12" s="148">
        <v>8266</v>
      </c>
      <c r="D12" s="149">
        <v>716</v>
      </c>
      <c r="E12" s="149">
        <v>0</v>
      </c>
      <c r="F12" s="149">
        <v>5616</v>
      </c>
      <c r="G12" s="411">
        <v>91.1</v>
      </c>
      <c r="H12" s="148">
        <v>0</v>
      </c>
      <c r="I12" s="149">
        <v>5229</v>
      </c>
      <c r="J12" s="149">
        <v>5229</v>
      </c>
      <c r="K12" s="410">
        <v>99.2</v>
      </c>
      <c r="L12" s="149">
        <v>0</v>
      </c>
      <c r="M12" s="149">
        <f>J12+L12</f>
        <v>5229</v>
      </c>
      <c r="N12" s="410">
        <v>99.2</v>
      </c>
      <c r="O12" s="154">
        <v>716</v>
      </c>
      <c r="P12" s="148">
        <v>8653</v>
      </c>
      <c r="Q12" s="419">
        <v>98.9</v>
      </c>
    </row>
    <row r="13" spans="2:17" s="122" customFormat="1" ht="45" customHeight="1" thickBot="1">
      <c r="B13" s="142" t="s">
        <v>90</v>
      </c>
      <c r="C13" s="148">
        <v>2135</v>
      </c>
      <c r="D13" s="149">
        <v>39</v>
      </c>
      <c r="E13" s="149">
        <v>0</v>
      </c>
      <c r="F13" s="149">
        <v>30</v>
      </c>
      <c r="G13" s="412">
        <v>230.8</v>
      </c>
      <c r="H13" s="150">
        <v>1</v>
      </c>
      <c r="I13" s="151">
        <v>219</v>
      </c>
      <c r="J13" s="148">
        <v>220</v>
      </c>
      <c r="K13" s="410">
        <v>44</v>
      </c>
      <c r="L13" s="149">
        <v>23</v>
      </c>
      <c r="M13" s="149">
        <f>J13+L13</f>
        <v>243</v>
      </c>
      <c r="N13" s="410">
        <v>47.2</v>
      </c>
      <c r="O13" s="152">
        <v>38</v>
      </c>
      <c r="P13" s="155">
        <v>1923</v>
      </c>
      <c r="Q13" s="418">
        <v>113</v>
      </c>
    </row>
    <row r="14" spans="2:17" s="122" customFormat="1" ht="45" customHeight="1" thickBot="1">
      <c r="B14" s="143" t="s">
        <v>91</v>
      </c>
      <c r="C14" s="156">
        <f>SUM(C9:C13)</f>
        <v>21394</v>
      </c>
      <c r="D14" s="157">
        <f>SUM(D9:D13)</f>
        <v>2217</v>
      </c>
      <c r="E14" s="157">
        <f>SUM(E9:E13)</f>
        <v>0</v>
      </c>
      <c r="F14" s="157">
        <f>SUM(F9:F13)</f>
        <v>16548</v>
      </c>
      <c r="G14" s="413">
        <v>82.1</v>
      </c>
      <c r="H14" s="156">
        <f>SUM(H9:H13)</f>
        <v>5</v>
      </c>
      <c r="I14" s="157">
        <f>SUM(I9:I13)</f>
        <v>16278</v>
      </c>
      <c r="J14" s="157">
        <f>SUM(J9:J13)</f>
        <v>16283</v>
      </c>
      <c r="K14" s="416">
        <v>98.2</v>
      </c>
      <c r="L14" s="157">
        <f>SUM(L9:L13)</f>
        <v>319</v>
      </c>
      <c r="M14" s="157">
        <f>SUM(M9:M13)</f>
        <v>16602</v>
      </c>
      <c r="N14" s="413">
        <v>96</v>
      </c>
      <c r="O14" s="158">
        <f>SUM(O9:O13)</f>
        <v>2177</v>
      </c>
      <c r="P14" s="159">
        <f>SUM(P9:P13)</f>
        <v>21380</v>
      </c>
      <c r="Q14" s="420">
        <v>87.5</v>
      </c>
    </row>
    <row r="15" spans="2:17" s="122" customFormat="1" ht="20.25" customHeight="1" thickBot="1">
      <c r="B15" s="144"/>
      <c r="C15" s="160" t="s">
        <v>94</v>
      </c>
      <c r="D15" s="160" t="s">
        <v>94</v>
      </c>
      <c r="E15" s="160"/>
      <c r="F15" s="160"/>
      <c r="G15" s="414"/>
      <c r="H15" s="160"/>
      <c r="I15" s="160"/>
      <c r="J15" s="160"/>
      <c r="K15" s="414"/>
      <c r="L15" s="161"/>
      <c r="M15" s="205"/>
      <c r="N15" s="414"/>
      <c r="O15" s="162"/>
      <c r="P15" s="162"/>
      <c r="Q15" s="421"/>
    </row>
    <row r="16" spans="2:17" s="122" customFormat="1" ht="45" customHeight="1" thickBot="1">
      <c r="B16" s="145" t="s">
        <v>10</v>
      </c>
      <c r="C16" s="163">
        <v>4947</v>
      </c>
      <c r="D16" s="164">
        <v>116</v>
      </c>
      <c r="E16" s="164">
        <v>0</v>
      </c>
      <c r="F16" s="164">
        <v>1392</v>
      </c>
      <c r="G16" s="415">
        <v>83.5</v>
      </c>
      <c r="H16" s="165">
        <v>2</v>
      </c>
      <c r="I16" s="165">
        <v>1274</v>
      </c>
      <c r="J16" s="165">
        <v>1276</v>
      </c>
      <c r="K16" s="417">
        <v>86.3</v>
      </c>
      <c r="L16" s="166">
        <v>38</v>
      </c>
      <c r="M16" s="206">
        <f>J16+L16</f>
        <v>1314</v>
      </c>
      <c r="N16" s="625">
        <v>86.9</v>
      </c>
      <c r="O16" s="626">
        <v>39</v>
      </c>
      <c r="P16" s="165">
        <v>5102</v>
      </c>
      <c r="Q16" s="415">
        <v>108.2</v>
      </c>
    </row>
    <row r="17" s="122" customFormat="1" ht="17.25"/>
    <row r="18" spans="2:16" s="122" customFormat="1" ht="17.25">
      <c r="B18" t="s">
        <v>111</v>
      </c>
      <c r="C18" s="227"/>
      <c r="D18"/>
      <c r="E18"/>
      <c r="F18"/>
      <c r="G18" s="491" t="s">
        <v>125</v>
      </c>
      <c r="H18" s="491"/>
      <c r="I18" s="491"/>
      <c r="J18" s="491"/>
      <c r="K18" s="491"/>
      <c r="L18" s="491"/>
      <c r="M18" s="491"/>
      <c r="N18" s="491"/>
      <c r="O18" s="491"/>
      <c r="P18" s="491"/>
    </row>
  </sheetData>
  <sheetProtection/>
  <printOptions/>
  <pageMargins left="0.49" right="0.34" top="0.4724409448818898" bottom="0.2755905511811024" header="0.4724409448818898" footer="0.275590551181102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 可塑剤工業会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可塑剤工業会</dc:creator>
  <cp:keywords/>
  <dc:description/>
  <cp:lastModifiedBy>佐田国</cp:lastModifiedBy>
  <cp:lastPrinted>2012-07-11T07:50:29Z</cp:lastPrinted>
  <dcterms:created xsi:type="dcterms:W3CDTF">2001-04-23T00:24:46Z</dcterms:created>
  <dcterms:modified xsi:type="dcterms:W3CDTF">2012-07-23T01:56:55Z</dcterms:modified>
  <cp:category/>
  <cp:version/>
  <cp:contentType/>
  <cp:contentStatus/>
</cp:coreProperties>
</file>