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<sst xmlns="http://schemas.openxmlformats.org/spreadsheetml/2006/main" count="558" uniqueCount="153">
  <si>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</si>
  <si>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</si>
  <si>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</si>
  <si>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</si>
  <si>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</si>
  <si>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</si>
  <si>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</si>
  <si>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</si>
  <si>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</si>
  <si>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</si>
  <si>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</si>
  <si>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</si>
  <si>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</si>
  <si>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</si>
  <si>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</si>
  <si>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</si>
  <si>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</si>
  <si>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</si>
  <si>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</si>
  <si>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</si>
  <si>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</si>
  <si>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</si>
  <si>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</si>
  <si>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</si>
  <si>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</si>
  <si>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</si>
  <si>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</si>
  <si>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</si>
  <si>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</si>
  <si>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</si>
  <si>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</si>
  <si>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</si>
  <si>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</si>
  <si>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</si>
  <si>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</si>
  <si>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</si>
  <si>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</si>
  <si>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</si>
  <si>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</si>
  <si>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</si>
  <si>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</si>
  <si>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</si>
  <si>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</si>
  <si>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</si>
  <si>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</si>
  <si>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</si>
  <si>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</si>
  <si>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</si>
  <si>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</si>
  <si>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</si>
  <si>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</si>
  <si>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</si>
  <si>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</si>
  <si>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</si>
  <si>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</si>
  <si>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</si>
  <si>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</si>
  <si>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</si>
  <si>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</si>
  <si>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</si>
  <si>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</si>
  <si>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</si>
  <si>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</si>
  <si>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</si>
  <si>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</si>
  <si>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</si>
  <si>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</si>
  <si>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</si>
  <si>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</si>
  <si>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</si>
  <si>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</si>
  <si>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</si>
  <si>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</si>
  <si>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</si>
  <si>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</si>
  <si>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</si>
  <si>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</si>
  <si>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</si>
  <si>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</si>
  <si>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</si>
  <si>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</si>
  <si>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</si>
  <si>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</si>
  <si>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</si>
  <si>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</si>
  <si>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</si>
  <si>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</si>
  <si>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</si>
  <si>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</si>
  <si>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</si>
  <si>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</si>
  <si>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</si>
  <si>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</si>
  <si>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</si>
  <si>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</si>
  <si>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</si>
  <si>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</si>
  <si>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</si>
  <si>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</si>
  <si>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</si>
  <si>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</si>
  <si>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</si>
  <si>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</si>
  <si>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</si>
  <si>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</si>
  <si>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</si>
  <si>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</si>
  <si>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</si>
  <si>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</si>
  <si>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</si>
  <si>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</si>
  <si>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</si>
  <si>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</si>
  <si>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</si>
  <si>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</si>
  <si>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</si>
  <si>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</si>
  <si>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</si>
  <si>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</si>
  <si>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</si>
  <si>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</si>
  <si>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</si>
  <si>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</si>
  <si>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</si>
  <si>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</si>
  <si>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</si>
  <si>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</si>
  <si>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</si>
  <si>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</si>
  <si>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</si>
  <si>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</si>
  <si>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</si>
  <si>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</si>
  <si>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</si>
  <si>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</si>
  <si>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</si>
  <si>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</si>
  <si>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</si>
  <si>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</si>
  <si>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</si>
  <si>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</si>
  <si>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１２年上期</t>
  </si>
  <si>
    <t>　１１年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</si>
  <si>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</si>
  <si>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</si>
  <si>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</si>
  <si>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</si>
  <si>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</si>
  <si>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</si>
  <si>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</si>
  <si>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</si>
  <si>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</si>
  <si>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平成２４年 ９月度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</si>
</sst>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37" fontId="4" fillId="0" borderId="15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3" xfId="0" applyNumberFormat="1" applyFont="1" applyFill="1" applyBorder="1" applyAlignment="1">
      <alignment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38" fontId="4" fillId="2" borderId="16" xfId="0" applyNumberFormat="1" applyFont="1" applyFill="1" applyBorder="1" applyAlignment="1">
      <alignment/>
    </xf>
    <xf numFmtId="180" fontId="4" fillId="2" borderId="83" xfId="0" applyNumberFormat="1" applyFont="1" applyFill="1" applyBorder="1" applyAlignment="1">
      <alignment/>
    </xf>
    <xf numFmtId="38" fontId="4" fillId="2" borderId="84" xfId="0" applyNumberFormat="1" applyFont="1" applyFill="1" applyBorder="1" applyAlignment="1">
      <alignment/>
    </xf>
    <xf numFmtId="180" fontId="4" fillId="2" borderId="79" xfId="0" applyNumberFormat="1" applyFont="1" applyFill="1" applyBorder="1" applyAlignment="1">
      <alignment/>
    </xf>
    <xf numFmtId="180" fontId="4" fillId="2" borderId="70" xfId="0" applyNumberFormat="1" applyFont="1" applyFill="1" applyBorder="1" applyAlignment="1">
      <alignment/>
    </xf>
    <xf numFmtId="0" fontId="4" fillId="2" borderId="70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38" fontId="4" fillId="2" borderId="101" xfId="0" applyNumberFormat="1" applyFont="1" applyFill="1" applyBorder="1" applyAlignment="1">
      <alignment/>
    </xf>
    <xf numFmtId="180" fontId="4" fillId="2" borderId="45" xfId="0" applyNumberFormat="1" applyFont="1" applyFill="1" applyBorder="1" applyAlignment="1">
      <alignment/>
    </xf>
    <xf numFmtId="38" fontId="4" fillId="2" borderId="102" xfId="0" applyNumberFormat="1" applyFont="1" applyFill="1" applyBorder="1" applyAlignment="1">
      <alignment/>
    </xf>
    <xf numFmtId="180" fontId="4" fillId="2" borderId="131" xfId="0" applyNumberFormat="1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9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3" xfId="0" applyNumberFormat="1" applyFont="1" applyFill="1" applyBorder="1" applyAlignment="1" applyProtection="1">
      <alignment/>
      <protection/>
    </xf>
    <xf numFmtId="37" fontId="4" fillId="2" borderId="49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70" xfId="0" applyNumberFormat="1" applyFont="1" applyFill="1" applyBorder="1" applyAlignment="1" applyProtection="1">
      <alignment/>
      <protection/>
    </xf>
    <xf numFmtId="37" fontId="4" fillId="2" borderId="84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98" xfId="0" applyFont="1" applyFill="1" applyBorder="1" applyAlignment="1">
      <alignment/>
    </xf>
    <xf numFmtId="38" fontId="4" fillId="8" borderId="90" xfId="49" applyFont="1" applyFill="1" applyBorder="1" applyAlignment="1" applyProtection="1">
      <alignment/>
      <protection/>
    </xf>
    <xf numFmtId="37" fontId="4" fillId="8" borderId="91" xfId="0" applyNumberFormat="1" applyFont="1" applyFill="1" applyBorder="1" applyAlignment="1" applyProtection="1">
      <alignment/>
      <protection/>
    </xf>
    <xf numFmtId="38" fontId="4" fillId="8" borderId="99" xfId="49" applyFont="1" applyFill="1" applyBorder="1" applyAlignment="1" applyProtection="1">
      <alignment/>
      <protection/>
    </xf>
    <xf numFmtId="37" fontId="4" fillId="8" borderId="90" xfId="0" applyNumberFormat="1" applyFont="1" applyFill="1" applyBorder="1" applyAlignment="1" applyProtection="1">
      <alignment/>
      <protection/>
    </xf>
    <xf numFmtId="37" fontId="4" fillId="8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5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180" fontId="4" fillId="33" borderId="137" xfId="0" applyNumberFormat="1" applyFont="1" applyFill="1" applyBorder="1" applyAlignment="1">
      <alignment/>
    </xf>
    <xf numFmtId="0" fontId="4" fillId="2" borderId="70" xfId="0" applyFont="1" applyFill="1" applyBorder="1" applyAlignment="1">
      <alignment/>
    </xf>
    <xf numFmtId="38" fontId="4" fillId="2" borderId="70" xfId="49" applyFont="1" applyFill="1" applyBorder="1" applyAlignment="1" applyProtection="1">
      <alignment/>
      <protection/>
    </xf>
    <xf numFmtId="38" fontId="4" fillId="2" borderId="80" xfId="49" applyFont="1" applyFill="1" applyBorder="1" applyAlignment="1" applyProtection="1">
      <alignment/>
      <protection/>
    </xf>
    <xf numFmtId="0" fontId="4" fillId="33" borderId="142" xfId="0" applyFont="1" applyFill="1" applyBorder="1" applyAlignment="1" quotePrefix="1">
      <alignment/>
    </xf>
    <xf numFmtId="37" fontId="4" fillId="33" borderId="142" xfId="0" applyNumberFormat="1" applyFont="1" applyFill="1" applyBorder="1" applyAlignment="1" applyProtection="1">
      <alignment/>
      <protection/>
    </xf>
    <xf numFmtId="37" fontId="4" fillId="33" borderId="143" xfId="0" applyNumberFormat="1" applyFont="1" applyFill="1" applyBorder="1" applyAlignment="1" applyProtection="1">
      <alignment/>
      <protection/>
    </xf>
    <xf numFmtId="37" fontId="4" fillId="33" borderId="144" xfId="0" applyNumberFormat="1" applyFont="1" applyFill="1" applyBorder="1" applyAlignment="1" applyProtection="1">
      <alignment/>
      <protection/>
    </xf>
    <xf numFmtId="37" fontId="4" fillId="33" borderId="131" xfId="0" applyNumberFormat="1" applyFont="1" applyFill="1" applyBorder="1" applyAlignment="1" applyProtection="1">
      <alignment/>
      <protection/>
    </xf>
    <xf numFmtId="37" fontId="4" fillId="33" borderId="145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09"/>
  <sheetViews>
    <sheetView tabSelected="1"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08" t="s">
        <v>134</v>
      </c>
      <c r="C12" s="609">
        <f>C76+C85</f>
        <v>211465</v>
      </c>
      <c r="D12" s="610">
        <f>C12/C11*100</f>
        <v>90.61089996015032</v>
      </c>
      <c r="E12" s="611">
        <f>E76+E85</f>
        <v>132988</v>
      </c>
      <c r="F12" s="610">
        <f>E12/E11*100</f>
        <v>92.64938448783954</v>
      </c>
      <c r="G12" s="609">
        <f>G76+G85</f>
        <v>1264</v>
      </c>
      <c r="H12" s="610">
        <f>G12/G11*100</f>
        <v>90.09265858873842</v>
      </c>
      <c r="I12" s="609">
        <f>I76+I85</f>
        <v>4814</v>
      </c>
      <c r="J12" s="610">
        <f>I12/I11*100</f>
        <v>106.01189165382074</v>
      </c>
      <c r="K12" s="609">
        <f>K76+K85</f>
        <v>66773</v>
      </c>
      <c r="L12" s="610">
        <f>K12/K11*100</f>
        <v>86.03326762269208</v>
      </c>
      <c r="M12" s="609">
        <f>M76+M85</f>
        <v>5626</v>
      </c>
      <c r="N12" s="610">
        <f>M12/M11*100</f>
        <v>89.57172424773125</v>
      </c>
      <c r="O12" s="611">
        <f>O76+O85</f>
        <v>16812</v>
      </c>
      <c r="P12" s="610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76" t="s">
        <v>23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76" t="s">
        <v>23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76" t="s">
        <v>23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76" t="s">
        <v>23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76" t="s">
        <v>23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76" t="s">
        <v>23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76" t="s">
        <v>23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72" t="s">
        <v>22</v>
      </c>
      <c r="C65" s="73">
        <f>E65+G65+I65+K65+M65</f>
        <v>20454</v>
      </c>
      <c r="D65" s="82">
        <f aca="true" t="shared" si="9" ref="D65:D72">C65/C47*100</f>
        <v>118.3406618838232</v>
      </c>
      <c r="E65" s="83">
        <v>12036</v>
      </c>
      <c r="F65" s="82">
        <f t="shared" si="1"/>
        <v>117.41293532338308</v>
      </c>
      <c r="G65" s="75">
        <v>128</v>
      </c>
      <c r="H65" s="82">
        <f t="shared" si="2"/>
        <v>104.91803278688525</v>
      </c>
      <c r="I65" s="73">
        <v>1203</v>
      </c>
      <c r="J65" s="82">
        <f>I65/I47*100</f>
        <v>135.1685393258427</v>
      </c>
      <c r="K65" s="73">
        <v>5600</v>
      </c>
      <c r="L65" s="82">
        <f t="shared" si="7"/>
        <v>106.1812665908229</v>
      </c>
      <c r="M65" s="73">
        <v>1487</v>
      </c>
      <c r="N65" s="79">
        <f t="shared" si="8"/>
        <v>199.06291834002678</v>
      </c>
      <c r="O65" s="74">
        <v>1146</v>
      </c>
      <c r="P65" s="665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3" t="s">
        <v>126</v>
      </c>
      <c r="C68" s="504">
        <f>E68+G68+I68+K68+M68</f>
        <v>24644</v>
      </c>
      <c r="D68" s="505">
        <f t="shared" si="9"/>
        <v>144.7858527701075</v>
      </c>
      <c r="E68" s="80">
        <v>15000</v>
      </c>
      <c r="F68" s="505">
        <f aca="true" t="shared" si="10" ref="F68:F85">E68/E50*100</f>
        <v>157.5961336415213</v>
      </c>
      <c r="G68" s="506">
        <v>152</v>
      </c>
      <c r="H68" s="505">
        <f aca="true" t="shared" si="11" ref="H68:H85">G68/G50*100</f>
        <v>190</v>
      </c>
      <c r="I68" s="504">
        <v>0</v>
      </c>
      <c r="J68" s="507" t="s">
        <v>23</v>
      </c>
      <c r="K68" s="504">
        <v>8689</v>
      </c>
      <c r="L68" s="505">
        <f t="shared" si="7"/>
        <v>118.42715006133298</v>
      </c>
      <c r="M68" s="504">
        <v>803</v>
      </c>
      <c r="N68" s="508">
        <f t="shared" si="8"/>
        <v>933.7209302325581</v>
      </c>
      <c r="O68" s="509">
        <v>1398</v>
      </c>
      <c r="P68" s="505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76" t="s">
        <v>23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6" t="s">
        <v>17</v>
      </c>
      <c r="C71" s="517">
        <f>SUM(C68:C70)</f>
        <v>58977</v>
      </c>
      <c r="D71" s="518">
        <f t="shared" si="9"/>
        <v>106.48166537274089</v>
      </c>
      <c r="E71" s="519">
        <f>SUM(E68:E70)</f>
        <v>37715</v>
      </c>
      <c r="F71" s="520">
        <f t="shared" si="10"/>
        <v>115.66534793142577</v>
      </c>
      <c r="G71" s="517">
        <f>SUM(G68:G70)</f>
        <v>340</v>
      </c>
      <c r="H71" s="521">
        <f t="shared" si="11"/>
        <v>117.24137931034481</v>
      </c>
      <c r="I71" s="517">
        <f>SUM(I68:I70)</f>
        <v>1577</v>
      </c>
      <c r="J71" s="521">
        <f>I71/I53*100</f>
        <v>111.37005649717516</v>
      </c>
      <c r="K71" s="523">
        <f>SUM(K68:K70)</f>
        <v>18484</v>
      </c>
      <c r="L71" s="521">
        <f t="shared" si="7"/>
        <v>96.52219321148824</v>
      </c>
      <c r="M71" s="524">
        <f>SUM(M68:M70)</f>
        <v>861</v>
      </c>
      <c r="N71" s="525">
        <f t="shared" si="8"/>
        <v>44.75051975051975</v>
      </c>
      <c r="O71" s="526">
        <f>SUM(O68:O70)</f>
        <v>4459</v>
      </c>
      <c r="P71" s="527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6" t="s">
        <v>12</v>
      </c>
      <c r="C75" s="517">
        <f>SUM(C72:C74)</f>
        <v>52060</v>
      </c>
      <c r="D75" s="518">
        <f t="shared" si="13"/>
        <v>96.2469957478277</v>
      </c>
      <c r="E75" s="519">
        <f>SUM(E72:E74)</f>
        <v>35547</v>
      </c>
      <c r="F75" s="520">
        <f t="shared" si="10"/>
        <v>102.21410702475775</v>
      </c>
      <c r="G75" s="517">
        <f>SUM(G72:G74)</f>
        <v>350</v>
      </c>
      <c r="H75" s="521">
        <f t="shared" si="11"/>
        <v>95.8904109589041</v>
      </c>
      <c r="I75" s="517">
        <f>SUM(I72:I74)</f>
        <v>0</v>
      </c>
      <c r="J75" s="522" t="s">
        <v>23</v>
      </c>
      <c r="K75" s="523">
        <f>SUM(K72:K74)</f>
        <v>15036</v>
      </c>
      <c r="L75" s="521">
        <f t="shared" si="14"/>
        <v>83.36660013306721</v>
      </c>
      <c r="M75" s="524">
        <f>SUM(M72:M74)</f>
        <v>1127</v>
      </c>
      <c r="N75" s="525">
        <f t="shared" si="8"/>
        <v>125.9217877094972</v>
      </c>
      <c r="O75" s="526">
        <f>SUM(O72:O74)</f>
        <v>4023</v>
      </c>
      <c r="P75" s="520">
        <f aca="true" t="shared" si="15" ref="P75:P88">O75/O57*100</f>
        <v>104.6021840873635</v>
      </c>
      <c r="Q75" s="228"/>
    </row>
    <row r="76" spans="2:17" ht="15.75" customHeight="1">
      <c r="B76" s="534" t="s">
        <v>131</v>
      </c>
      <c r="C76" s="512">
        <f>C71+C75</f>
        <v>111037</v>
      </c>
      <c r="D76" s="513">
        <f t="shared" si="13"/>
        <v>101.42495684024955</v>
      </c>
      <c r="E76" s="537">
        <f>E71+E75</f>
        <v>73262</v>
      </c>
      <c r="F76" s="513">
        <f t="shared" si="10"/>
        <v>108.72313902410067</v>
      </c>
      <c r="G76" s="512">
        <f>G71+G75</f>
        <v>690</v>
      </c>
      <c r="H76" s="513">
        <f t="shared" si="11"/>
        <v>105.34351145038168</v>
      </c>
      <c r="I76" s="512">
        <f>I71+I75</f>
        <v>1577</v>
      </c>
      <c r="J76" s="513">
        <f>I76/I58*100</f>
        <v>110.04884856943475</v>
      </c>
      <c r="K76" s="512">
        <f>K71+K75</f>
        <v>33520</v>
      </c>
      <c r="L76" s="513">
        <f t="shared" si="14"/>
        <v>90.1414510837412</v>
      </c>
      <c r="M76" s="512">
        <f>M71+M75</f>
        <v>1988</v>
      </c>
      <c r="N76" s="513">
        <f t="shared" si="8"/>
        <v>70.52146151117418</v>
      </c>
      <c r="O76" s="538">
        <f>O71+O75</f>
        <v>8482</v>
      </c>
      <c r="P76" s="513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76" t="s">
        <v>23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76" t="s">
        <v>23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6" t="s">
        <v>14</v>
      </c>
      <c r="C80" s="517">
        <f>SUM(C77:C79)</f>
        <v>47080</v>
      </c>
      <c r="D80" s="518">
        <f t="shared" si="13"/>
        <v>76.92056334346306</v>
      </c>
      <c r="E80" s="519">
        <f>SUM(E77:E79)</f>
        <v>26858</v>
      </c>
      <c r="F80" s="520">
        <f t="shared" si="10"/>
        <v>69.20737992166563</v>
      </c>
      <c r="G80" s="517">
        <f>SUM(G77:G79)</f>
        <v>252</v>
      </c>
      <c r="H80" s="521">
        <f t="shared" si="11"/>
        <v>73.25581395348837</v>
      </c>
      <c r="I80" s="517">
        <f>SUM(I77:I79)</f>
        <v>1635</v>
      </c>
      <c r="J80" s="521">
        <f>I80/I62*100</f>
        <v>85.8267716535433</v>
      </c>
      <c r="K80" s="523">
        <f>SUM(K77:K79)</f>
        <v>16776</v>
      </c>
      <c r="L80" s="521">
        <f t="shared" si="14"/>
        <v>87.55741127348642</v>
      </c>
      <c r="M80" s="524">
        <f>SUM(M77:M79)</f>
        <v>1559</v>
      </c>
      <c r="N80" s="525">
        <f t="shared" si="8"/>
        <v>157.63397371081902</v>
      </c>
      <c r="O80" s="526">
        <f>SUM(O77:O79)</f>
        <v>4128</v>
      </c>
      <c r="P80" s="520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72" t="s">
        <v>22</v>
      </c>
      <c r="C83" s="73">
        <f>E83+G83+I83+K83+M83</f>
        <v>15027</v>
      </c>
      <c r="D83" s="82">
        <f t="shared" si="13"/>
        <v>73.46729246113229</v>
      </c>
      <c r="E83" s="83">
        <v>9882</v>
      </c>
      <c r="F83" s="82">
        <f t="shared" si="10"/>
        <v>82.1036889332004</v>
      </c>
      <c r="G83" s="75">
        <v>86</v>
      </c>
      <c r="H83" s="82">
        <f t="shared" si="11"/>
        <v>67.1875</v>
      </c>
      <c r="I83" s="73">
        <v>12</v>
      </c>
      <c r="J83" s="82">
        <f>I83/I65*100</f>
        <v>0.997506234413965</v>
      </c>
      <c r="K83" s="73">
        <v>4284</v>
      </c>
      <c r="L83" s="82">
        <f t="shared" si="14"/>
        <v>76.5</v>
      </c>
      <c r="M83" s="73">
        <v>763</v>
      </c>
      <c r="N83" s="79">
        <f t="shared" si="16"/>
        <v>51.31136516476127</v>
      </c>
      <c r="O83" s="74">
        <v>1013</v>
      </c>
      <c r="P83" s="665">
        <f t="shared" si="15"/>
        <v>88.39441535776615</v>
      </c>
      <c r="Q83" s="188"/>
    </row>
    <row r="84" spans="2:17" ht="15.75" customHeight="1">
      <c r="B84" s="516" t="s">
        <v>16</v>
      </c>
      <c r="C84" s="517">
        <f>SUM(C81:C83)</f>
        <v>53348</v>
      </c>
      <c r="D84" s="518">
        <f t="shared" si="13"/>
        <v>85.092672345041</v>
      </c>
      <c r="E84" s="565">
        <f>SUM(E81:E83)</f>
        <v>32868</v>
      </c>
      <c r="F84" s="518">
        <f t="shared" si="10"/>
        <v>88.00706884087074</v>
      </c>
      <c r="G84" s="566">
        <f>SUM(G81:G83)</f>
        <v>322</v>
      </c>
      <c r="H84" s="518">
        <f t="shared" si="11"/>
        <v>79.70297029702971</v>
      </c>
      <c r="I84" s="567">
        <f>SUM(I81:I83)</f>
        <v>1602</v>
      </c>
      <c r="J84" s="518">
        <f>I84/I66*100</f>
        <v>133.16708229426436</v>
      </c>
      <c r="K84" s="567">
        <f>SUM(K81:K83)</f>
        <v>16477</v>
      </c>
      <c r="L84" s="518">
        <f t="shared" si="14"/>
        <v>77.47684205576715</v>
      </c>
      <c r="M84" s="567">
        <f>SUM(M81:M83)</f>
        <v>2079</v>
      </c>
      <c r="N84" s="518">
        <f t="shared" si="16"/>
        <v>84.06793368378487</v>
      </c>
      <c r="O84" s="568">
        <f>SUM(O81:O83)</f>
        <v>4202</v>
      </c>
      <c r="P84" s="518">
        <f t="shared" si="15"/>
        <v>100.62260536398469</v>
      </c>
      <c r="Q84" s="188"/>
    </row>
    <row r="85" spans="2:17" ht="15.75" customHeight="1" thickBot="1">
      <c r="B85" s="588" t="s">
        <v>133</v>
      </c>
      <c r="C85" s="589">
        <f>C80+C84</f>
        <v>100428</v>
      </c>
      <c r="D85" s="513">
        <f t="shared" si="13"/>
        <v>81.05569007263924</v>
      </c>
      <c r="E85" s="590">
        <f>E80+E84</f>
        <v>59726</v>
      </c>
      <c r="F85" s="513">
        <f t="shared" si="10"/>
        <v>78.42689252183048</v>
      </c>
      <c r="G85" s="589">
        <f>G80+G84</f>
        <v>574</v>
      </c>
      <c r="H85" s="513">
        <f t="shared" si="11"/>
        <v>76.7379679144385</v>
      </c>
      <c r="I85" s="589">
        <f>I80+I84</f>
        <v>3237</v>
      </c>
      <c r="J85" s="513">
        <f>I85/I67*100</f>
        <v>104.15057915057915</v>
      </c>
      <c r="K85" s="589">
        <f>K80+K84</f>
        <v>33253</v>
      </c>
      <c r="L85" s="513">
        <f t="shared" si="14"/>
        <v>82.25443391792614</v>
      </c>
      <c r="M85" s="589">
        <f>M80+M84</f>
        <v>3638</v>
      </c>
      <c r="N85" s="513">
        <f t="shared" si="16"/>
        <v>105.0837666088966</v>
      </c>
      <c r="O85" s="591">
        <f>O80+O84</f>
        <v>8330</v>
      </c>
      <c r="P85" s="592">
        <f t="shared" si="15"/>
        <v>95.31983064423846</v>
      </c>
      <c r="Q85" s="188"/>
    </row>
    <row r="86" spans="2:17" ht="15.75" customHeight="1">
      <c r="B86" s="503" t="s">
        <v>137</v>
      </c>
      <c r="C86" s="504">
        <f>E86+G86+I86+K86+M86</f>
        <v>18859</v>
      </c>
      <c r="D86" s="505">
        <f aca="true" t="shared" si="17" ref="D86:D92">C86/C68*100</f>
        <v>76.52572634312612</v>
      </c>
      <c r="E86" s="80">
        <v>13724</v>
      </c>
      <c r="F86" s="505">
        <f aca="true" t="shared" si="18" ref="F86:F92">E86/E68*100</f>
        <v>91.49333333333334</v>
      </c>
      <c r="G86" s="506">
        <v>72</v>
      </c>
      <c r="H86" s="505">
        <f aca="true" t="shared" si="19" ref="H86:H92">G86/G68*100</f>
        <v>47.368421052631575</v>
      </c>
      <c r="I86" s="504">
        <v>0</v>
      </c>
      <c r="J86" s="507" t="s">
        <v>23</v>
      </c>
      <c r="K86" s="504">
        <v>5024</v>
      </c>
      <c r="L86" s="505">
        <f t="shared" si="14"/>
        <v>57.82023247784556</v>
      </c>
      <c r="M86" s="504">
        <v>39</v>
      </c>
      <c r="N86" s="508">
        <f t="shared" si="16"/>
        <v>4.85678704856787</v>
      </c>
      <c r="O86" s="509">
        <v>1378</v>
      </c>
      <c r="P86" s="505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 t="shared" si="17"/>
        <v>89.6585018802724</v>
      </c>
      <c r="E87" s="83">
        <v>11306</v>
      </c>
      <c r="F87" s="82">
        <f t="shared" si="18"/>
        <v>91.83656892210217</v>
      </c>
      <c r="G87" s="75">
        <v>138</v>
      </c>
      <c r="H87" s="82">
        <f t="shared" si="19"/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72" t="s">
        <v>31</v>
      </c>
      <c r="C88" s="73">
        <f>E88+G88+I88+K88+M88</f>
        <v>21302</v>
      </c>
      <c r="D88" s="82">
        <f t="shared" si="17"/>
        <v>145.3565336062777</v>
      </c>
      <c r="E88" s="83">
        <v>12230</v>
      </c>
      <c r="F88" s="84">
        <f t="shared" si="18"/>
        <v>117.55094194540561</v>
      </c>
      <c r="G88" s="75">
        <v>86</v>
      </c>
      <c r="H88" s="82">
        <f t="shared" si="19"/>
        <v>156.36363636363637</v>
      </c>
      <c r="I88" s="73">
        <v>0</v>
      </c>
      <c r="J88" s="76" t="s">
        <v>23</v>
      </c>
      <c r="K88" s="73">
        <v>8184</v>
      </c>
      <c r="L88" s="82">
        <f t="shared" si="14"/>
        <v>197.72892002899252</v>
      </c>
      <c r="M88" s="73">
        <v>802</v>
      </c>
      <c r="N88" s="79">
        <f t="shared" si="16"/>
        <v>1407.017543859649</v>
      </c>
      <c r="O88" s="74">
        <v>1253</v>
      </c>
      <c r="P88" s="409">
        <f t="shared" si="15"/>
        <v>75.43648404575556</v>
      </c>
      <c r="Q88" s="228"/>
    </row>
    <row r="89" spans="2:17" ht="15.75" customHeight="1">
      <c r="B89" s="627" t="s">
        <v>17</v>
      </c>
      <c r="C89" s="628">
        <f>SUM(C86:C88)</f>
        <v>57804</v>
      </c>
      <c r="D89" s="629">
        <f t="shared" si="17"/>
        <v>98.01108906861997</v>
      </c>
      <c r="E89" s="630">
        <f>SUM(E86:E88)</f>
        <v>37260</v>
      </c>
      <c r="F89" s="631">
        <f t="shared" si="18"/>
        <v>98.79358345485882</v>
      </c>
      <c r="G89" s="630">
        <f>SUM(G86:G88)</f>
        <v>296</v>
      </c>
      <c r="H89" s="632">
        <f t="shared" si="19"/>
        <v>87.05882352941177</v>
      </c>
      <c r="I89" s="628">
        <f>SUM(I86:I88)</f>
        <v>0</v>
      </c>
      <c r="J89" s="633" t="s">
        <v>23</v>
      </c>
      <c r="K89" s="634">
        <f>SUM(K86:K88)</f>
        <v>19312</v>
      </c>
      <c r="L89" s="632">
        <f aca="true" t="shared" si="20" ref="L89:L98">K89/K71*100</f>
        <v>104.47954988097814</v>
      </c>
      <c r="M89" s="635">
        <f>SUM(M86:M88)</f>
        <v>936</v>
      </c>
      <c r="N89" s="636">
        <f aca="true" t="shared" si="21" ref="N89:N98">M89/M71*100</f>
        <v>108.71080139372822</v>
      </c>
      <c r="O89" s="637">
        <f>SUM(O86:O88)</f>
        <v>4072</v>
      </c>
      <c r="P89" s="638">
        <f aca="true" t="shared" si="22" ref="P89:P98">O89/O71*100</f>
        <v>91.3209239739852</v>
      </c>
      <c r="Q89" s="228"/>
    </row>
    <row r="90" spans="2:17" ht="15.75" customHeight="1">
      <c r="B90" s="422" t="s">
        <v>34</v>
      </c>
      <c r="C90" s="73">
        <f>E90+G90+I90+K90+M90</f>
        <v>18737</v>
      </c>
      <c r="D90" s="82">
        <f t="shared" si="17"/>
        <v>115.71049218798247</v>
      </c>
      <c r="E90" s="74">
        <v>9998</v>
      </c>
      <c r="F90" s="82">
        <f t="shared" si="18"/>
        <v>92.27503461005999</v>
      </c>
      <c r="G90" s="75">
        <v>186</v>
      </c>
      <c r="H90" s="82">
        <f t="shared" si="19"/>
        <v>120</v>
      </c>
      <c r="I90" s="73">
        <v>1527</v>
      </c>
      <c r="J90" s="76" t="s">
        <v>23</v>
      </c>
      <c r="K90" s="73">
        <v>6370</v>
      </c>
      <c r="L90" s="82">
        <f t="shared" si="20"/>
        <v>153.3461723639865</v>
      </c>
      <c r="M90" s="73">
        <v>656</v>
      </c>
      <c r="N90" s="79">
        <f t="shared" si="21"/>
        <v>62.53574833174452</v>
      </c>
      <c r="O90" s="74">
        <v>1329</v>
      </c>
      <c r="P90" s="82">
        <f t="shared" si="22"/>
        <v>89.19463087248322</v>
      </c>
      <c r="Q90" s="228"/>
    </row>
    <row r="91" spans="2:17" ht="15.75" customHeight="1">
      <c r="B91" s="72" t="s">
        <v>35</v>
      </c>
      <c r="C91" s="73">
        <f>E91+G91+I91+K91+M91</f>
        <v>15577</v>
      </c>
      <c r="D91" s="424">
        <f t="shared" si="17"/>
        <v>99.22288043824447</v>
      </c>
      <c r="E91" s="74">
        <v>11638</v>
      </c>
      <c r="F91" s="82">
        <f t="shared" si="18"/>
        <v>107.88912579957358</v>
      </c>
      <c r="G91" s="75">
        <v>87</v>
      </c>
      <c r="H91" s="82">
        <f t="shared" si="19"/>
        <v>66.41221374045801</v>
      </c>
      <c r="I91" s="73">
        <v>0</v>
      </c>
      <c r="J91" s="76" t="s">
        <v>23</v>
      </c>
      <c r="K91" s="73">
        <v>3486</v>
      </c>
      <c r="L91" s="82">
        <f t="shared" si="20"/>
        <v>73.91857506361323</v>
      </c>
      <c r="M91" s="73">
        <v>366</v>
      </c>
      <c r="N91" s="424">
        <f t="shared" si="21"/>
        <v>563.0769230769231</v>
      </c>
      <c r="O91" s="74">
        <v>733</v>
      </c>
      <c r="P91" s="82">
        <f t="shared" si="22"/>
        <v>84.73988439306358</v>
      </c>
      <c r="Q91" s="228"/>
    </row>
    <row r="92" spans="2:17" ht="15.75" customHeight="1">
      <c r="B92" s="72" t="s">
        <v>36</v>
      </c>
      <c r="C92" s="73">
        <f>E92+G92+I92+K92+M92</f>
        <v>16548</v>
      </c>
      <c r="D92" s="82">
        <f t="shared" si="17"/>
        <v>82.05077350257835</v>
      </c>
      <c r="E92" s="74">
        <v>10812</v>
      </c>
      <c r="F92" s="82">
        <f t="shared" si="18"/>
        <v>77.64452423698384</v>
      </c>
      <c r="G92" s="75">
        <v>90</v>
      </c>
      <c r="H92" s="82">
        <f t="shared" si="19"/>
        <v>140.625</v>
      </c>
      <c r="I92" s="73">
        <v>0</v>
      </c>
      <c r="J92" s="76" t="s">
        <v>23</v>
      </c>
      <c r="K92" s="73">
        <v>5616</v>
      </c>
      <c r="L92" s="82">
        <f t="shared" si="20"/>
        <v>91.08011676938047</v>
      </c>
      <c r="M92" s="73">
        <v>30</v>
      </c>
      <c r="N92" s="79">
        <f t="shared" si="21"/>
        <v>230.76923076923075</v>
      </c>
      <c r="O92" s="74">
        <v>1392</v>
      </c>
      <c r="P92" s="82">
        <f t="shared" si="22"/>
        <v>83.45323741007195</v>
      </c>
      <c r="Q92" s="228"/>
    </row>
    <row r="93" spans="2:17" ht="15.75" customHeight="1">
      <c r="B93" s="627" t="s">
        <v>12</v>
      </c>
      <c r="C93" s="628">
        <f>SUM(C90:C92)</f>
        <v>50862</v>
      </c>
      <c r="D93" s="629">
        <f aca="true" t="shared" si="23" ref="D93:D98">C93/C75*100</f>
        <v>97.69880906646178</v>
      </c>
      <c r="E93" s="630">
        <f>SUM(E90:E92)</f>
        <v>32448</v>
      </c>
      <c r="F93" s="631">
        <f aca="true" t="shared" si="24" ref="F93:F98">E93/E75*100</f>
        <v>91.28196472276142</v>
      </c>
      <c r="G93" s="628">
        <f>SUM(G90:G92)</f>
        <v>363</v>
      </c>
      <c r="H93" s="632">
        <f aca="true" t="shared" si="25" ref="H93:H98">G93/G75*100</f>
        <v>103.71428571428571</v>
      </c>
      <c r="I93" s="628">
        <f>SUM(I90:I92)</f>
        <v>1527</v>
      </c>
      <c r="J93" s="633" t="s">
        <v>23</v>
      </c>
      <c r="K93" s="634">
        <f>SUM(K90:K92)</f>
        <v>15472</v>
      </c>
      <c r="L93" s="632">
        <f t="shared" si="20"/>
        <v>102.89970736898111</v>
      </c>
      <c r="M93" s="635">
        <f>SUM(M90:M92)</f>
        <v>1052</v>
      </c>
      <c r="N93" s="636">
        <f t="shared" si="21"/>
        <v>93.34516415261757</v>
      </c>
      <c r="O93" s="637">
        <f>SUM(O90:O92)</f>
        <v>3454</v>
      </c>
      <c r="P93" s="631">
        <f t="shared" si="22"/>
        <v>85.8563261247825</v>
      </c>
      <c r="Q93" s="228"/>
    </row>
    <row r="94" spans="2:17" ht="15.75" customHeight="1">
      <c r="B94" s="639" t="s">
        <v>141</v>
      </c>
      <c r="C94" s="623">
        <f>C89+C93</f>
        <v>108666</v>
      </c>
      <c r="D94" s="624">
        <f t="shared" si="23"/>
        <v>97.86467573871772</v>
      </c>
      <c r="E94" s="640">
        <f>E89+E93</f>
        <v>69708</v>
      </c>
      <c r="F94" s="624">
        <f t="shared" si="24"/>
        <v>95.14891758346755</v>
      </c>
      <c r="G94" s="623">
        <f>G89+G93</f>
        <v>659</v>
      </c>
      <c r="H94" s="624">
        <f t="shared" si="25"/>
        <v>95.5072463768116</v>
      </c>
      <c r="I94" s="623">
        <f>I89+I93</f>
        <v>1527</v>
      </c>
      <c r="J94" s="624">
        <f>I94/I76*100</f>
        <v>96.8294229549778</v>
      </c>
      <c r="K94" s="623">
        <f>K89+K93</f>
        <v>34784</v>
      </c>
      <c r="L94" s="624">
        <f t="shared" si="20"/>
        <v>103.7708830548926</v>
      </c>
      <c r="M94" s="623">
        <f>M89+M93</f>
        <v>1988</v>
      </c>
      <c r="N94" s="624">
        <f t="shared" si="21"/>
        <v>100</v>
      </c>
      <c r="O94" s="641">
        <f>O89+O93</f>
        <v>7526</v>
      </c>
      <c r="P94" s="624">
        <f t="shared" si="22"/>
        <v>88.72907333176137</v>
      </c>
      <c r="Q94" s="188"/>
    </row>
    <row r="95" spans="2:17" ht="18" customHeight="1">
      <c r="B95" s="72" t="s">
        <v>37</v>
      </c>
      <c r="C95" s="73">
        <f>E95+G95+I95+K95+M95</f>
        <v>18579</v>
      </c>
      <c r="D95" s="82">
        <f t="shared" si="23"/>
        <v>97.69679760214545</v>
      </c>
      <c r="E95" s="83">
        <v>11657</v>
      </c>
      <c r="F95" s="82">
        <f t="shared" si="24"/>
        <v>128.15523306948108</v>
      </c>
      <c r="G95" s="75">
        <v>68</v>
      </c>
      <c r="H95" s="82">
        <f t="shared" si="25"/>
        <v>69.38775510204081</v>
      </c>
      <c r="I95" s="73">
        <v>0</v>
      </c>
      <c r="J95" s="76" t="s">
        <v>23</v>
      </c>
      <c r="K95" s="73">
        <v>5939</v>
      </c>
      <c r="L95" s="82">
        <f t="shared" si="20"/>
        <v>81.69188445667125</v>
      </c>
      <c r="M95" s="73">
        <v>915</v>
      </c>
      <c r="N95" s="79">
        <f t="shared" si="21"/>
        <v>99.67320261437908</v>
      </c>
      <c r="O95" s="74">
        <v>1456</v>
      </c>
      <c r="P95" s="82">
        <f t="shared" si="22"/>
        <v>93.63344051446946</v>
      </c>
      <c r="Q95" s="228"/>
    </row>
    <row r="96" spans="2:17" ht="18" customHeight="1">
      <c r="B96" s="72" t="s">
        <v>40</v>
      </c>
      <c r="C96" s="73">
        <f>E96+G96+I96+K96+M96</f>
        <v>15604</v>
      </c>
      <c r="D96" s="82">
        <f t="shared" si="23"/>
        <v>105.5679588661119</v>
      </c>
      <c r="E96" s="83">
        <v>9951</v>
      </c>
      <c r="F96" s="82">
        <f t="shared" si="24"/>
        <v>104.53829183737788</v>
      </c>
      <c r="G96" s="75">
        <v>94</v>
      </c>
      <c r="H96" s="82">
        <f t="shared" si="25"/>
        <v>104.44444444444446</v>
      </c>
      <c r="I96" s="73">
        <v>0</v>
      </c>
      <c r="J96" s="76" t="s">
        <v>23</v>
      </c>
      <c r="K96" s="73">
        <v>5507</v>
      </c>
      <c r="L96" s="82">
        <f t="shared" si="20"/>
        <v>120.05668192718552</v>
      </c>
      <c r="M96" s="73">
        <v>52</v>
      </c>
      <c r="N96" s="79">
        <f t="shared" si="21"/>
        <v>8.88888888888889</v>
      </c>
      <c r="O96" s="74">
        <v>1014</v>
      </c>
      <c r="P96" s="82">
        <f t="shared" si="22"/>
        <v>77.6416539050536</v>
      </c>
      <c r="Q96" s="228"/>
    </row>
    <row r="97" spans="2:17" ht="18" customHeight="1">
      <c r="B97" s="189" t="s">
        <v>55</v>
      </c>
      <c r="C97" s="669">
        <f>E97+G97+I97+K97+M97</f>
        <v>17422</v>
      </c>
      <c r="D97" s="676">
        <f t="shared" si="23"/>
        <v>131.17000451739196</v>
      </c>
      <c r="E97" s="671">
        <v>9869</v>
      </c>
      <c r="F97" s="670">
        <f t="shared" si="24"/>
        <v>119.72582797525173</v>
      </c>
      <c r="G97" s="672">
        <v>127</v>
      </c>
      <c r="H97" s="670">
        <f t="shared" si="25"/>
        <v>198.4375</v>
      </c>
      <c r="I97" s="669">
        <v>1414</v>
      </c>
      <c r="J97" s="673" t="s">
        <v>23</v>
      </c>
      <c r="K97" s="669">
        <v>4804</v>
      </c>
      <c r="L97" s="670">
        <f t="shared" si="20"/>
        <v>97.66212644846513</v>
      </c>
      <c r="M97" s="669">
        <v>1208</v>
      </c>
      <c r="N97" s="674">
        <f t="shared" si="21"/>
        <v>2157.1428571428573</v>
      </c>
      <c r="O97" s="675">
        <v>1062</v>
      </c>
      <c r="P97" s="670">
        <f t="shared" si="22"/>
        <v>83.82004735595896</v>
      </c>
      <c r="Q97" s="228"/>
    </row>
    <row r="98" spans="2:17" ht="18" customHeight="1">
      <c r="B98" s="627" t="s">
        <v>14</v>
      </c>
      <c r="C98" s="628">
        <f>SUM(C95:C97)</f>
        <v>51605</v>
      </c>
      <c r="D98" s="629">
        <f t="shared" si="23"/>
        <v>109.61129991503824</v>
      </c>
      <c r="E98" s="630">
        <f>SUM(E95:E97)</f>
        <v>31477</v>
      </c>
      <c r="F98" s="631">
        <f t="shared" si="24"/>
        <v>117.19785538759402</v>
      </c>
      <c r="G98" s="628">
        <f>SUM(G95:G97)</f>
        <v>289</v>
      </c>
      <c r="H98" s="632">
        <f t="shared" si="25"/>
        <v>114.68253968253967</v>
      </c>
      <c r="I98" s="628">
        <f>SUM(I95:I97)</f>
        <v>1414</v>
      </c>
      <c r="J98" s="632">
        <f>I98/I80*100</f>
        <v>86.48318042813456</v>
      </c>
      <c r="K98" s="634">
        <f>SUM(K95:K97)</f>
        <v>16250</v>
      </c>
      <c r="L98" s="632">
        <f t="shared" si="20"/>
        <v>96.86456843109204</v>
      </c>
      <c r="M98" s="635">
        <f>SUM(M95:M97)</f>
        <v>2175</v>
      </c>
      <c r="N98" s="636">
        <f t="shared" si="21"/>
        <v>139.51250801796022</v>
      </c>
      <c r="O98" s="637">
        <f>SUM(O95:O97)</f>
        <v>3532</v>
      </c>
      <c r="P98" s="631">
        <f t="shared" si="22"/>
        <v>85.56201550387597</v>
      </c>
      <c r="Q98" s="228"/>
    </row>
    <row r="99" spans="2:16" ht="3" customHeight="1">
      <c r="B99" s="77"/>
      <c r="C99" s="186"/>
      <c r="D99" s="85"/>
      <c r="E99" s="502"/>
      <c r="F99" s="265"/>
      <c r="G99" s="209"/>
      <c r="H99" s="266"/>
      <c r="I99" s="209"/>
      <c r="J99" s="267"/>
      <c r="K99" s="209"/>
      <c r="L99" s="266"/>
      <c r="M99" s="268"/>
      <c r="N99" s="269"/>
      <c r="O99" s="270"/>
      <c r="P99" s="271"/>
    </row>
    <row r="100" spans="2:16" ht="14.25">
      <c r="B100" s="87" t="s">
        <v>59</v>
      </c>
      <c r="C100" s="88">
        <v>357710</v>
      </c>
      <c r="D100" s="88">
        <v>96</v>
      </c>
      <c r="E100" s="89">
        <v>232357</v>
      </c>
      <c r="F100" s="88">
        <v>96</v>
      </c>
      <c r="G100" s="88">
        <v>2755</v>
      </c>
      <c r="H100" s="88">
        <v>86</v>
      </c>
      <c r="I100" s="88">
        <v>8139</v>
      </c>
      <c r="J100" s="88">
        <v>89</v>
      </c>
      <c r="K100" s="88">
        <v>98219</v>
      </c>
      <c r="L100" s="88">
        <v>96</v>
      </c>
      <c r="M100" s="88">
        <v>16240</v>
      </c>
      <c r="N100" s="104">
        <v>100</v>
      </c>
      <c r="O100" s="89">
        <v>19401</v>
      </c>
      <c r="P100" s="88">
        <v>104</v>
      </c>
    </row>
    <row r="101" spans="2:16" ht="14.25">
      <c r="B101" s="87" t="s">
        <v>60</v>
      </c>
      <c r="C101" s="88">
        <v>322357</v>
      </c>
      <c r="D101" s="88">
        <v>90</v>
      </c>
      <c r="E101" s="89">
        <v>187911</v>
      </c>
      <c r="F101" s="88">
        <v>81</v>
      </c>
      <c r="G101" s="88">
        <v>2497</v>
      </c>
      <c r="H101" s="88">
        <v>91</v>
      </c>
      <c r="I101" s="88">
        <v>5828</v>
      </c>
      <c r="J101" s="88">
        <v>72</v>
      </c>
      <c r="K101" s="88">
        <v>110388</v>
      </c>
      <c r="L101" s="88">
        <v>112</v>
      </c>
      <c r="M101" s="88">
        <v>15733</v>
      </c>
      <c r="N101" s="104">
        <v>97</v>
      </c>
      <c r="O101" s="89">
        <v>19379</v>
      </c>
      <c r="P101" s="88">
        <v>100</v>
      </c>
    </row>
    <row r="102" spans="2:16" ht="14.25">
      <c r="B102" s="87" t="s">
        <v>61</v>
      </c>
      <c r="C102" s="88">
        <v>301329</v>
      </c>
      <c r="D102" s="88">
        <v>93</v>
      </c>
      <c r="E102" s="89">
        <v>175167</v>
      </c>
      <c r="F102" s="88">
        <v>93</v>
      </c>
      <c r="G102" s="88">
        <v>2500</v>
      </c>
      <c r="H102" s="88">
        <v>100</v>
      </c>
      <c r="I102" s="88">
        <v>6281</v>
      </c>
      <c r="J102" s="88">
        <v>108</v>
      </c>
      <c r="K102" s="88">
        <v>102496</v>
      </c>
      <c r="L102" s="88">
        <v>93</v>
      </c>
      <c r="M102" s="88">
        <v>14885</v>
      </c>
      <c r="N102" s="104">
        <v>95</v>
      </c>
      <c r="O102" s="89">
        <v>19513</v>
      </c>
      <c r="P102" s="88">
        <v>101</v>
      </c>
    </row>
    <row r="103" spans="2:16" ht="14.25">
      <c r="B103" s="87" t="s">
        <v>62</v>
      </c>
      <c r="C103" s="88">
        <v>312806</v>
      </c>
      <c r="D103" s="88">
        <v>104</v>
      </c>
      <c r="E103" s="90">
        <v>189897</v>
      </c>
      <c r="F103" s="88">
        <v>108</v>
      </c>
      <c r="G103" s="88">
        <v>2349</v>
      </c>
      <c r="H103" s="88">
        <v>94</v>
      </c>
      <c r="I103" s="88">
        <v>8634</v>
      </c>
      <c r="J103" s="88">
        <v>137</v>
      </c>
      <c r="K103" s="88">
        <v>98573</v>
      </c>
      <c r="L103" s="88">
        <v>96</v>
      </c>
      <c r="M103" s="88">
        <v>13353</v>
      </c>
      <c r="N103" s="104">
        <v>90</v>
      </c>
      <c r="O103" s="90">
        <v>18085</v>
      </c>
      <c r="P103" s="88">
        <v>93</v>
      </c>
    </row>
    <row r="104" spans="2:17" ht="14.25">
      <c r="B104" s="324" t="s">
        <v>63</v>
      </c>
      <c r="C104" s="172">
        <f>C21+C26+C30+C35</f>
        <v>246185</v>
      </c>
      <c r="D104" s="325">
        <f>C105/C103*100</f>
        <v>65.45398745548358</v>
      </c>
      <c r="E104" s="370">
        <f>E21+E26+E30+E35</f>
        <v>149081</v>
      </c>
      <c r="F104" s="325">
        <f>E105/E103*100</f>
        <v>66.23748663749296</v>
      </c>
      <c r="G104" s="172">
        <f>G21+G26+G30+G35</f>
        <v>1572</v>
      </c>
      <c r="H104" s="325">
        <f>G105/G103*100</f>
        <v>57.34355044699873</v>
      </c>
      <c r="I104" s="172">
        <f>I21+I26+I30+I35</f>
        <v>5125</v>
      </c>
      <c r="J104" s="325">
        <f>I105/I103*100</f>
        <v>49.73361130414639</v>
      </c>
      <c r="K104" s="172">
        <f>K21+K26+K30+K35</f>
        <v>79127</v>
      </c>
      <c r="L104" s="325">
        <f>K105/K103*100</f>
        <v>66.98588863076095</v>
      </c>
      <c r="M104" s="172">
        <f>M21+M26+M30+M35</f>
        <v>11279</v>
      </c>
      <c r="N104" s="325">
        <f>M105/M103*100</f>
        <v>54.594473152100655</v>
      </c>
      <c r="O104" s="370">
        <f>O21+O26+O30+O35</f>
        <v>16491</v>
      </c>
      <c r="P104" s="371">
        <f>O105/O103*100</f>
        <v>83.51672656897982</v>
      </c>
      <c r="Q104" s="188"/>
    </row>
    <row r="105" spans="2:17" ht="14.25">
      <c r="B105" s="323" t="s">
        <v>116</v>
      </c>
      <c r="C105" s="245">
        <f>C39+C44+C48+C53</f>
        <v>204744</v>
      </c>
      <c r="D105" s="291">
        <f>C105/C104*100</f>
        <v>83.16672421146698</v>
      </c>
      <c r="E105" s="369">
        <f>E39+E44+E48+E53</f>
        <v>125783</v>
      </c>
      <c r="F105" s="291">
        <f>E105/E104*100</f>
        <v>84.37225400956527</v>
      </c>
      <c r="G105" s="245">
        <f>G39+G44+G48+G53</f>
        <v>1347</v>
      </c>
      <c r="H105" s="291">
        <f>G105/G104*100</f>
        <v>85.68702290076335</v>
      </c>
      <c r="I105" s="245">
        <f>I39+I44+I48+I53</f>
        <v>4294</v>
      </c>
      <c r="J105" s="291">
        <f>I105/I104*100</f>
        <v>83.78536585365853</v>
      </c>
      <c r="K105" s="245">
        <f>K39+K44+K48+K53</f>
        <v>66030</v>
      </c>
      <c r="L105" s="291">
        <f>K105/K104*100</f>
        <v>83.44812769345482</v>
      </c>
      <c r="M105" s="245">
        <f>M39+M44+M48+M53</f>
        <v>7290</v>
      </c>
      <c r="N105" s="291">
        <f>M105/M104*100</f>
        <v>64.63338948488341</v>
      </c>
      <c r="O105" s="369">
        <f>O39+O44+O48+O53</f>
        <v>15104</v>
      </c>
      <c r="P105" s="291">
        <f>O105/O104*100</f>
        <v>91.58935176763083</v>
      </c>
      <c r="Q105" s="188"/>
    </row>
    <row r="106" spans="2:17" ht="14.25">
      <c r="B106" s="594" t="s">
        <v>139</v>
      </c>
      <c r="C106" s="445">
        <f>C57+C62+C66+C71</f>
        <v>236967</v>
      </c>
      <c r="D106" s="427">
        <f>C106/C105*100</f>
        <v>115.73819013011371</v>
      </c>
      <c r="E106" s="595">
        <f>E57+E62+E66+E71</f>
        <v>148647</v>
      </c>
      <c r="F106" s="427">
        <f>E106/E105*100</f>
        <v>118.17733716002958</v>
      </c>
      <c r="G106" s="445">
        <f>G57+G62+G66+G71</f>
        <v>1453</v>
      </c>
      <c r="H106" s="427">
        <f>G106/G105*100</f>
        <v>107.86933927245732</v>
      </c>
      <c r="I106" s="445">
        <f>I57+I62+I66+I71</f>
        <v>4702</v>
      </c>
      <c r="J106" s="427">
        <f>I106/I105*100</f>
        <v>109.5016301816488</v>
      </c>
      <c r="K106" s="445">
        <f>K57+K62+K66+K71</f>
        <v>76947</v>
      </c>
      <c r="L106" s="427">
        <f>K106/K105*100</f>
        <v>116.53339391185824</v>
      </c>
      <c r="M106" s="445">
        <f>M57+M62+M66+M71</f>
        <v>5218</v>
      </c>
      <c r="N106" s="427">
        <f>M106/M105*100</f>
        <v>71.57750342935529</v>
      </c>
      <c r="O106" s="595">
        <f>O57+O62+O66+O71</f>
        <v>17044</v>
      </c>
      <c r="P106" s="427">
        <f>O106/O105*100</f>
        <v>112.84427966101696</v>
      </c>
      <c r="Q106" s="188"/>
    </row>
    <row r="107" spans="2:17" ht="14.25">
      <c r="B107" s="663" t="s">
        <v>142</v>
      </c>
      <c r="C107" s="528">
        <f>C75+C80+C84+C89</f>
        <v>210292</v>
      </c>
      <c r="D107" s="518">
        <f>C107/C106*100</f>
        <v>88.74315833006283</v>
      </c>
      <c r="E107" s="664">
        <f>E75+E80+E84+E89</f>
        <v>132533</v>
      </c>
      <c r="F107" s="518">
        <f>E107/E106*100</f>
        <v>89.15955249685497</v>
      </c>
      <c r="G107" s="528">
        <f>G75+G80+G84+G89</f>
        <v>1220</v>
      </c>
      <c r="H107" s="518">
        <f>G107/G106*100</f>
        <v>83.96421197522368</v>
      </c>
      <c r="I107" s="528">
        <f>I75+I80+I84+I89</f>
        <v>3237</v>
      </c>
      <c r="J107" s="518">
        <f>I107/I106*100</f>
        <v>68.84304551254785</v>
      </c>
      <c r="K107" s="528">
        <f>K75+K80+K84+K89</f>
        <v>67601</v>
      </c>
      <c r="L107" s="518">
        <f>K107/K106*100</f>
        <v>87.85397741302455</v>
      </c>
      <c r="M107" s="528">
        <f>M75+M80+M84+M89</f>
        <v>5701</v>
      </c>
      <c r="N107" s="518">
        <f>M107/M106*100</f>
        <v>109.25642008432351</v>
      </c>
      <c r="O107" s="664">
        <f>O75+O80+O84+O89</f>
        <v>16425</v>
      </c>
      <c r="P107" s="518">
        <f>O107/O106*100</f>
        <v>96.368223421732</v>
      </c>
      <c r="Q107" s="188"/>
    </row>
    <row r="108" spans="2:15" ht="17.25" customHeight="1">
      <c r="B108" s="227" t="s">
        <v>110</v>
      </c>
      <c r="G108" s="491" t="s">
        <v>125</v>
      </c>
      <c r="H108" s="492"/>
      <c r="I108" s="492"/>
      <c r="J108" s="492"/>
      <c r="K108" s="492"/>
      <c r="L108" s="492"/>
      <c r="M108" s="492"/>
      <c r="N108" s="492"/>
      <c r="O108" s="492"/>
    </row>
    <row r="109" ht="14.25">
      <c r="B109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8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08" t="s">
        <v>134</v>
      </c>
      <c r="C12" s="612">
        <f>C76+C85</f>
        <v>207460</v>
      </c>
      <c r="D12" s="613">
        <f>C12/C11*100</f>
        <v>90.78377917127966</v>
      </c>
      <c r="E12" s="611">
        <f>E76+E85</f>
        <v>128772</v>
      </c>
      <c r="F12" s="613">
        <f>E12/E11*100</f>
        <v>91.72513516016213</v>
      </c>
      <c r="G12" s="612">
        <f>G76+G85</f>
        <v>1531</v>
      </c>
      <c r="H12" s="613">
        <f>G12/G11*100</f>
        <v>87.1371656232214</v>
      </c>
      <c r="I12" s="612">
        <f>I76+I85</f>
        <v>4316</v>
      </c>
      <c r="J12" s="613">
        <f>I12/I11*100</f>
        <v>88.35209825997953</v>
      </c>
      <c r="K12" s="612">
        <f>K76+K85</f>
        <v>66772</v>
      </c>
      <c r="L12" s="613">
        <f>K12/K11*100</f>
        <v>88.87528284307201</v>
      </c>
      <c r="M12" s="612">
        <f>M76+M85</f>
        <v>6069</v>
      </c>
      <c r="N12" s="613">
        <f>M12/M11*100</f>
        <v>95.4245283018868</v>
      </c>
      <c r="O12" s="611">
        <f>O76+O85</f>
        <v>16451</v>
      </c>
      <c r="P12" s="613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3" t="s">
        <v>126</v>
      </c>
      <c r="C68" s="510">
        <f>E68+G68+I68+K68+M68</f>
        <v>19849</v>
      </c>
      <c r="D68" s="511">
        <f t="shared" si="30"/>
        <v>107.12974956822107</v>
      </c>
      <c r="E68" s="100">
        <v>12279</v>
      </c>
      <c r="F68" s="321">
        <f t="shared" si="31"/>
        <v>107.15594729033948</v>
      </c>
      <c r="G68" s="510">
        <v>187</v>
      </c>
      <c r="H68" s="321">
        <f t="shared" si="32"/>
        <v>142.74809160305344</v>
      </c>
      <c r="I68" s="510">
        <v>471</v>
      </c>
      <c r="J68" s="321">
        <f t="shared" si="33"/>
        <v>113.76811594202898</v>
      </c>
      <c r="K68" s="510">
        <v>6493</v>
      </c>
      <c r="L68" s="321">
        <f t="shared" si="29"/>
        <v>107.02159222020768</v>
      </c>
      <c r="M68" s="510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6" t="s">
        <v>17</v>
      </c>
      <c r="C71" s="528">
        <f>SUM(C68:C70)</f>
        <v>57510</v>
      </c>
      <c r="D71" s="529">
        <f t="shared" si="30"/>
        <v>101.90665201828686</v>
      </c>
      <c r="E71" s="530">
        <f>SUM(E68:E70)</f>
        <v>35874</v>
      </c>
      <c r="F71" s="531">
        <f t="shared" si="31"/>
        <v>104.96532755946981</v>
      </c>
      <c r="G71" s="532">
        <f>SUM(G68:G70)</f>
        <v>462</v>
      </c>
      <c r="H71" s="532">
        <f t="shared" si="32"/>
        <v>105.47945205479452</v>
      </c>
      <c r="I71" s="532">
        <f>SUM(I68:I70)</f>
        <v>1220</v>
      </c>
      <c r="J71" s="532">
        <f t="shared" si="33"/>
        <v>96.59540775930324</v>
      </c>
      <c r="K71" s="532">
        <f>SUM(K68:K70)</f>
        <v>18256</v>
      </c>
      <c r="L71" s="532">
        <f t="shared" si="29"/>
        <v>95.71143965607634</v>
      </c>
      <c r="M71" s="532">
        <f>SUM(M68:M70)</f>
        <v>1698</v>
      </c>
      <c r="N71" s="529">
        <f t="shared" si="34"/>
        <v>114.5748987854251</v>
      </c>
      <c r="O71" s="533">
        <f>SUM(O68:O70)</f>
        <v>4221</v>
      </c>
      <c r="P71" s="531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6" t="s">
        <v>12</v>
      </c>
      <c r="C75" s="528">
        <f>SUM(C72:C74)</f>
        <v>49520</v>
      </c>
      <c r="D75" s="529">
        <f t="shared" si="30"/>
        <v>87.38001129305476</v>
      </c>
      <c r="E75" s="530">
        <f>SUM(E72:E74)</f>
        <v>31531</v>
      </c>
      <c r="F75" s="531">
        <f t="shared" si="31"/>
        <v>90.5308794395475</v>
      </c>
      <c r="G75" s="532">
        <f>SUM(G72:G74)</f>
        <v>384</v>
      </c>
      <c r="H75" s="532">
        <f t="shared" si="32"/>
        <v>95.04950495049505</v>
      </c>
      <c r="I75" s="532">
        <f>SUM(I72:I74)</f>
        <v>1001</v>
      </c>
      <c r="J75" s="532">
        <f t="shared" si="33"/>
        <v>83.34721065778517</v>
      </c>
      <c r="K75" s="532">
        <f>SUM(K72:K74)</f>
        <v>14966</v>
      </c>
      <c r="L75" s="532">
        <f t="shared" si="29"/>
        <v>79.89110126514707</v>
      </c>
      <c r="M75" s="532">
        <f>SUM(M72:M74)</f>
        <v>1638</v>
      </c>
      <c r="N75" s="529">
        <f t="shared" si="34"/>
        <v>108.83720930232559</v>
      </c>
      <c r="O75" s="533">
        <f>SUM(O72:O74)</f>
        <v>4359</v>
      </c>
      <c r="P75" s="531">
        <f>O75/O57*100</f>
        <v>99.67985364738166</v>
      </c>
      <c r="Q75" s="228"/>
    </row>
    <row r="76" spans="1:17" ht="17.25" customHeight="1">
      <c r="A76" s="1"/>
      <c r="B76" s="534" t="s">
        <v>131</v>
      </c>
      <c r="C76" s="535">
        <f>C71+C75</f>
        <v>107030</v>
      </c>
      <c r="D76" s="514">
        <f t="shared" si="30"/>
        <v>94.62804802574576</v>
      </c>
      <c r="E76" s="536">
        <f>E71+E75</f>
        <v>67405</v>
      </c>
      <c r="F76" s="514">
        <f t="shared" si="31"/>
        <v>97.67991189171956</v>
      </c>
      <c r="G76" s="535">
        <f>G71+G75</f>
        <v>846</v>
      </c>
      <c r="H76" s="514">
        <f t="shared" si="32"/>
        <v>100.4750593824228</v>
      </c>
      <c r="I76" s="535">
        <f>I71+I75</f>
        <v>2221</v>
      </c>
      <c r="J76" s="514">
        <f t="shared" si="33"/>
        <v>90.13798701298701</v>
      </c>
      <c r="K76" s="535">
        <f>K71+K75</f>
        <v>33222</v>
      </c>
      <c r="L76" s="514">
        <f t="shared" si="29"/>
        <v>87.87261618218848</v>
      </c>
      <c r="M76" s="535">
        <f>M71+M75</f>
        <v>3336</v>
      </c>
      <c r="N76" s="514">
        <f t="shared" si="34"/>
        <v>111.68396384332107</v>
      </c>
      <c r="O76" s="515">
        <f>O71+O75</f>
        <v>8580</v>
      </c>
      <c r="P76" s="514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94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6" t="s">
        <v>14</v>
      </c>
      <c r="C80" s="528">
        <f>SUM(C77:C79)</f>
        <v>47169</v>
      </c>
      <c r="D80" s="529">
        <f t="shared" si="30"/>
        <v>85.21489350170722</v>
      </c>
      <c r="E80" s="530">
        <f>SUM(E77:E79)</f>
        <v>28370</v>
      </c>
      <c r="F80" s="531">
        <f t="shared" si="31"/>
        <v>83.70213017053165</v>
      </c>
      <c r="G80" s="532">
        <f>SUM(G77:G79)</f>
        <v>320</v>
      </c>
      <c r="H80" s="532">
        <f t="shared" si="32"/>
        <v>72.56235827664399</v>
      </c>
      <c r="I80" s="532">
        <f>SUM(I77:I79)</f>
        <v>990</v>
      </c>
      <c r="J80" s="532">
        <f t="shared" si="33"/>
        <v>86.53846153846155</v>
      </c>
      <c r="K80" s="532">
        <f>SUM(K77:K79)</f>
        <v>16161</v>
      </c>
      <c r="L80" s="532">
        <f t="shared" si="36"/>
        <v>89.53462603878116</v>
      </c>
      <c r="M80" s="532">
        <f>SUM(M77:M79)</f>
        <v>1328</v>
      </c>
      <c r="N80" s="529">
        <f t="shared" si="34"/>
        <v>72.80701754385966</v>
      </c>
      <c r="O80" s="533">
        <f>SUM(O77:O79)</f>
        <v>3734</v>
      </c>
      <c r="P80" s="531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6" t="s">
        <v>16</v>
      </c>
      <c r="C84" s="549">
        <f>SUM(C81:C83)</f>
        <v>53261</v>
      </c>
      <c r="D84" s="529">
        <f aca="true" t="shared" si="37" ref="D84:D93">C84/C66*100</f>
        <v>88.67670074256601</v>
      </c>
      <c r="E84" s="574">
        <f>SUM(E81:E83)</f>
        <v>32997</v>
      </c>
      <c r="F84" s="531">
        <f aca="true" t="shared" si="38" ref="F84:F95">E84/E66*100</f>
        <v>88.01781856011097</v>
      </c>
      <c r="G84" s="549">
        <f>SUM(G81:G83)</f>
        <v>365</v>
      </c>
      <c r="H84" s="531">
        <f aca="true" t="shared" si="39" ref="H84:H95">G84/G66*100</f>
        <v>77.0042194092827</v>
      </c>
      <c r="I84" s="549">
        <f>SUM(I81:I83)</f>
        <v>1105</v>
      </c>
      <c r="J84" s="531">
        <f aca="true" t="shared" si="40" ref="J84:J94">I84/I66*100</f>
        <v>86.530931871574</v>
      </c>
      <c r="K84" s="549">
        <f>SUM(K81:K83)</f>
        <v>17389</v>
      </c>
      <c r="L84" s="531">
        <f t="shared" si="36"/>
        <v>90.22466663207595</v>
      </c>
      <c r="M84" s="549">
        <f>SUM(M81:M83)</f>
        <v>1405</v>
      </c>
      <c r="N84" s="531">
        <f aca="true" t="shared" si="41" ref="N84:N94">M84/M66*100</f>
        <v>90.7036797934151</v>
      </c>
      <c r="O84" s="574">
        <f>SUM(O81:O83)</f>
        <v>4137</v>
      </c>
      <c r="P84" s="531">
        <f aca="true" t="shared" si="42" ref="P84:P92">O84/O66*100</f>
        <v>90.1503595554587</v>
      </c>
      <c r="Q84" s="228"/>
    </row>
    <row r="85" spans="1:17" ht="17.25" customHeight="1" thickBot="1">
      <c r="A85" s="1"/>
      <c r="B85" s="569" t="s">
        <v>133</v>
      </c>
      <c r="C85" s="570">
        <f>C80+C84</f>
        <v>100430</v>
      </c>
      <c r="D85" s="571">
        <f t="shared" si="37"/>
        <v>87.0164190096608</v>
      </c>
      <c r="E85" s="572">
        <f>E80+E84</f>
        <v>61367</v>
      </c>
      <c r="F85" s="571">
        <f t="shared" si="38"/>
        <v>85.96864799742235</v>
      </c>
      <c r="G85" s="570">
        <f>G80+G84</f>
        <v>685</v>
      </c>
      <c r="H85" s="571">
        <f t="shared" si="39"/>
        <v>74.86338797814209</v>
      </c>
      <c r="I85" s="570">
        <f>I80+I84</f>
        <v>2095</v>
      </c>
      <c r="J85" s="571">
        <f t="shared" si="40"/>
        <v>86.53448988021478</v>
      </c>
      <c r="K85" s="570">
        <f>K80+K84</f>
        <v>33550</v>
      </c>
      <c r="L85" s="571">
        <f t="shared" si="36"/>
        <v>89.89095195991747</v>
      </c>
      <c r="M85" s="570">
        <f>M80+M84</f>
        <v>2733</v>
      </c>
      <c r="N85" s="571">
        <f t="shared" si="41"/>
        <v>81.02579306255558</v>
      </c>
      <c r="O85" s="572">
        <f>O80+O84</f>
        <v>7871</v>
      </c>
      <c r="P85" s="573">
        <f t="shared" si="42"/>
        <v>88.46802292907722</v>
      </c>
      <c r="Q85" s="228"/>
    </row>
    <row r="86" spans="1:17" ht="17.25" customHeight="1">
      <c r="A86" s="1"/>
      <c r="B86" s="503" t="s">
        <v>137</v>
      </c>
      <c r="C86" s="510">
        <f>E86+G86+I86+K86+M86</f>
        <v>16655</v>
      </c>
      <c r="D86" s="511">
        <f t="shared" si="37"/>
        <v>83.90850924479822</v>
      </c>
      <c r="E86" s="100">
        <v>10301</v>
      </c>
      <c r="F86" s="321">
        <f t="shared" si="38"/>
        <v>83.89119635149443</v>
      </c>
      <c r="G86" s="510">
        <v>123</v>
      </c>
      <c r="H86" s="321">
        <f t="shared" si="39"/>
        <v>65.77540106951871</v>
      </c>
      <c r="I86" s="510">
        <v>327</v>
      </c>
      <c r="J86" s="321">
        <f t="shared" si="40"/>
        <v>69.42675159235668</v>
      </c>
      <c r="K86" s="510">
        <v>5602</v>
      </c>
      <c r="L86" s="321">
        <f t="shared" si="36"/>
        <v>86.27752964731249</v>
      </c>
      <c r="M86" s="510">
        <v>302</v>
      </c>
      <c r="N86" s="321">
        <f t="shared" si="41"/>
        <v>72.0763723150358</v>
      </c>
      <c r="O86" s="100">
        <v>1297</v>
      </c>
      <c r="P86" s="321">
        <f t="shared" si="42"/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 t="shared" si="37"/>
        <v>91.3</v>
      </c>
      <c r="E87" s="102">
        <v>11491</v>
      </c>
      <c r="F87" s="103">
        <f t="shared" si="38"/>
        <v>90.76619273301738</v>
      </c>
      <c r="G87" s="56">
        <v>131</v>
      </c>
      <c r="H87" s="103">
        <f t="shared" si="39"/>
        <v>93.57142857142857</v>
      </c>
      <c r="I87" s="56">
        <v>330</v>
      </c>
      <c r="J87" s="103">
        <f t="shared" si="40"/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 t="shared" si="41"/>
        <v>52.41935483870967</v>
      </c>
      <c r="O87" s="102">
        <v>1188</v>
      </c>
      <c r="P87" s="103">
        <f t="shared" si="42"/>
        <v>86.52585579024034</v>
      </c>
      <c r="Q87" s="228"/>
    </row>
    <row r="88" spans="1:17" ht="17.25" customHeight="1">
      <c r="A88" s="1"/>
      <c r="B88" s="72" t="s">
        <v>25</v>
      </c>
      <c r="C88" s="56">
        <f>E88+G88+I88+K88+M88</f>
        <v>19117</v>
      </c>
      <c r="D88" s="99">
        <f t="shared" si="37"/>
        <v>108.24415378517638</v>
      </c>
      <c r="E88" s="102">
        <v>11970</v>
      </c>
      <c r="F88" s="103">
        <f t="shared" si="38"/>
        <v>109.46502057613168</v>
      </c>
      <c r="G88" s="56">
        <v>108</v>
      </c>
      <c r="H88" s="56">
        <f t="shared" si="39"/>
        <v>80</v>
      </c>
      <c r="I88" s="56">
        <v>371</v>
      </c>
      <c r="J88" s="56">
        <f t="shared" si="40"/>
        <v>105.09915014164307</v>
      </c>
      <c r="K88" s="56">
        <v>6139</v>
      </c>
      <c r="L88" s="56">
        <f t="shared" si="36"/>
        <v>110.03764115432872</v>
      </c>
      <c r="M88" s="56">
        <v>529</v>
      </c>
      <c r="N88" s="99">
        <f t="shared" si="41"/>
        <v>80.2731411229135</v>
      </c>
      <c r="O88" s="102">
        <v>1370</v>
      </c>
      <c r="P88" s="103">
        <f t="shared" si="42"/>
        <v>94.74412171507606</v>
      </c>
      <c r="Q88" s="228"/>
    </row>
    <row r="89" spans="1:17" ht="17.25" customHeight="1">
      <c r="A89" s="1"/>
      <c r="B89" s="627" t="s">
        <v>17</v>
      </c>
      <c r="C89" s="644">
        <f>SUM(C86:C88)</f>
        <v>54032</v>
      </c>
      <c r="D89" s="645">
        <f t="shared" si="37"/>
        <v>93.95235611198054</v>
      </c>
      <c r="E89" s="646">
        <f>SUM(E86:E88)</f>
        <v>33762</v>
      </c>
      <c r="F89" s="647">
        <f t="shared" si="38"/>
        <v>94.11272788091654</v>
      </c>
      <c r="G89" s="648">
        <f>SUM(G86:G88)</f>
        <v>362</v>
      </c>
      <c r="H89" s="648">
        <f t="shared" si="39"/>
        <v>78.35497835497836</v>
      </c>
      <c r="I89" s="648">
        <f>SUM(I86:I88)</f>
        <v>1028</v>
      </c>
      <c r="J89" s="648">
        <f t="shared" si="40"/>
        <v>84.26229508196721</v>
      </c>
      <c r="K89" s="648">
        <f>SUM(K86:K88)</f>
        <v>17724</v>
      </c>
      <c r="L89" s="648">
        <f t="shared" si="36"/>
        <v>97.08588957055214</v>
      </c>
      <c r="M89" s="648">
        <f>SUM(M86:M88)</f>
        <v>1156</v>
      </c>
      <c r="N89" s="645">
        <f t="shared" si="41"/>
        <v>68.08009422850412</v>
      </c>
      <c r="O89" s="649">
        <f>SUM(O86:O88)</f>
        <v>3855</v>
      </c>
      <c r="P89" s="647">
        <f t="shared" si="42"/>
        <v>91.32906894100924</v>
      </c>
      <c r="Q89" s="228"/>
    </row>
    <row r="90" spans="1:17" ht="17.25" customHeight="1">
      <c r="A90" s="1"/>
      <c r="B90" s="422" t="s">
        <v>26</v>
      </c>
      <c r="C90" s="440">
        <f>E90+G90+I90+K90+M90</f>
        <v>19634</v>
      </c>
      <c r="D90" s="441">
        <f t="shared" si="37"/>
        <v>118.60577503926544</v>
      </c>
      <c r="E90" s="102">
        <v>12339</v>
      </c>
      <c r="F90" s="103">
        <f t="shared" si="38"/>
        <v>117.22401672050162</v>
      </c>
      <c r="G90" s="56">
        <v>227</v>
      </c>
      <c r="H90" s="423">
        <f t="shared" si="39"/>
        <v>124.72527472527473</v>
      </c>
      <c r="I90" s="423">
        <v>356</v>
      </c>
      <c r="J90" s="423">
        <f t="shared" si="40"/>
        <v>100.84985835694052</v>
      </c>
      <c r="K90" s="423">
        <v>6142</v>
      </c>
      <c r="L90" s="423">
        <f t="shared" si="36"/>
        <v>126.1709120788825</v>
      </c>
      <c r="M90" s="423">
        <v>570</v>
      </c>
      <c r="N90" s="442">
        <f t="shared" si="41"/>
        <v>91.2</v>
      </c>
      <c r="O90" s="443">
        <v>1496</v>
      </c>
      <c r="P90" s="444">
        <f t="shared" si="42"/>
        <v>107.01001430615165</v>
      </c>
      <c r="Q90" s="228"/>
    </row>
    <row r="91" spans="1:17" ht="17.25" customHeight="1">
      <c r="A91" s="1"/>
      <c r="B91" s="72" t="s">
        <v>35</v>
      </c>
      <c r="C91" s="56">
        <f>E91+G91+I91+K91+M91</f>
        <v>16886</v>
      </c>
      <c r="D91" s="99">
        <f t="shared" si="37"/>
        <v>103.04509672301214</v>
      </c>
      <c r="E91" s="102">
        <v>10399</v>
      </c>
      <c r="F91" s="103">
        <f t="shared" si="38"/>
        <v>97.65236172410555</v>
      </c>
      <c r="G91" s="56">
        <v>92</v>
      </c>
      <c r="H91" s="103">
        <f t="shared" si="39"/>
        <v>94.84536082474226</v>
      </c>
      <c r="I91" s="56">
        <v>299</v>
      </c>
      <c r="J91" s="103">
        <f t="shared" si="40"/>
        <v>99.33554817275747</v>
      </c>
      <c r="K91" s="56">
        <v>5489</v>
      </c>
      <c r="L91" s="103">
        <f t="shared" si="36"/>
        <v>113.71452247772945</v>
      </c>
      <c r="M91" s="56">
        <v>607</v>
      </c>
      <c r="N91" s="103">
        <f t="shared" si="41"/>
        <v>118.32358674463939</v>
      </c>
      <c r="O91" s="102">
        <v>1369</v>
      </c>
      <c r="P91" s="103">
        <f t="shared" si="42"/>
        <v>92.37516869095816</v>
      </c>
      <c r="Q91" s="228"/>
    </row>
    <row r="92" spans="1:17" ht="17.25" customHeight="1">
      <c r="A92" s="1"/>
      <c r="B92" s="72" t="s">
        <v>36</v>
      </c>
      <c r="C92" s="56">
        <f>E92+G92+I92+K92+M92</f>
        <v>16283</v>
      </c>
      <c r="D92" s="99">
        <f t="shared" si="37"/>
        <v>98.21460884251161</v>
      </c>
      <c r="E92" s="102">
        <v>10362</v>
      </c>
      <c r="F92" s="103">
        <f>E92/E74*100</f>
        <v>100.05793742757822</v>
      </c>
      <c r="G92" s="56">
        <v>116</v>
      </c>
      <c r="H92" s="103">
        <f t="shared" si="39"/>
        <v>110.47619047619048</v>
      </c>
      <c r="I92" s="56">
        <v>356</v>
      </c>
      <c r="J92" s="103">
        <f t="shared" si="40"/>
        <v>102.59365994236312</v>
      </c>
      <c r="K92" s="56">
        <v>5229</v>
      </c>
      <c r="L92" s="103">
        <f t="shared" si="36"/>
        <v>99.20318725099602</v>
      </c>
      <c r="M92" s="56">
        <v>220</v>
      </c>
      <c r="N92" s="103">
        <f t="shared" si="41"/>
        <v>44</v>
      </c>
      <c r="O92" s="102">
        <v>1276</v>
      </c>
      <c r="P92" s="103">
        <f t="shared" si="42"/>
        <v>86.27450980392157</v>
      </c>
      <c r="Q92" s="228"/>
    </row>
    <row r="93" spans="1:17" ht="17.25" customHeight="1">
      <c r="A93" s="1"/>
      <c r="B93" s="627" t="s">
        <v>12</v>
      </c>
      <c r="C93" s="644">
        <f>SUM(C90:C92)</f>
        <v>52803</v>
      </c>
      <c r="D93" s="645">
        <f t="shared" si="37"/>
        <v>106.62964458804522</v>
      </c>
      <c r="E93" s="646">
        <f>SUM(E90:E92)</f>
        <v>33100</v>
      </c>
      <c r="F93" s="647">
        <f t="shared" si="38"/>
        <v>104.97605531064667</v>
      </c>
      <c r="G93" s="648">
        <f>SUM(G90:G92)</f>
        <v>435</v>
      </c>
      <c r="H93" s="648">
        <f t="shared" si="39"/>
        <v>113.28125</v>
      </c>
      <c r="I93" s="648">
        <f>SUM(I90:I92)</f>
        <v>1011</v>
      </c>
      <c r="J93" s="648">
        <f t="shared" si="40"/>
        <v>100.99900099900101</v>
      </c>
      <c r="K93" s="648">
        <f>SUM(K90:K92)</f>
        <v>16860</v>
      </c>
      <c r="L93" s="648">
        <f t="shared" si="36"/>
        <v>112.65535213149806</v>
      </c>
      <c r="M93" s="648">
        <f>SUM(M90:M92)</f>
        <v>1397</v>
      </c>
      <c r="N93" s="645">
        <f t="shared" si="41"/>
        <v>85.28693528693529</v>
      </c>
      <c r="O93" s="649">
        <f>SUM(O90:O92)</f>
        <v>4141</v>
      </c>
      <c r="P93" s="647">
        <f aca="true" t="shared" si="43" ref="P93:P98">O93/O75*100</f>
        <v>94.99885294792384</v>
      </c>
      <c r="Q93" s="228"/>
    </row>
    <row r="94" spans="1:17" ht="17.25" customHeight="1">
      <c r="A94" s="1"/>
      <c r="B94" s="639" t="s">
        <v>141</v>
      </c>
      <c r="C94" s="642">
        <f>C89+C93</f>
        <v>106835</v>
      </c>
      <c r="D94" s="625">
        <f>C94/C76*100</f>
        <v>99.81780809118939</v>
      </c>
      <c r="E94" s="643">
        <f>E89+E93</f>
        <v>66862</v>
      </c>
      <c r="F94" s="625">
        <f t="shared" si="38"/>
        <v>99.19442177879979</v>
      </c>
      <c r="G94" s="642">
        <f>G89+G93</f>
        <v>797</v>
      </c>
      <c r="H94" s="625">
        <f t="shared" si="39"/>
        <v>94.2080378250591</v>
      </c>
      <c r="I94" s="642">
        <f>I89+I93</f>
        <v>2039</v>
      </c>
      <c r="J94" s="625">
        <f t="shared" si="40"/>
        <v>91.80549302116164</v>
      </c>
      <c r="K94" s="642">
        <f>K89+K93</f>
        <v>34584</v>
      </c>
      <c r="L94" s="625">
        <f t="shared" si="36"/>
        <v>104.09969297453495</v>
      </c>
      <c r="M94" s="642">
        <f>M89+M93</f>
        <v>2553</v>
      </c>
      <c r="N94" s="625">
        <f t="shared" si="41"/>
        <v>76.52877697841727</v>
      </c>
      <c r="O94" s="626">
        <f>O89+O93</f>
        <v>7996</v>
      </c>
      <c r="P94" s="625">
        <f t="shared" si="43"/>
        <v>93.1934731934732</v>
      </c>
      <c r="Q94" s="188"/>
    </row>
    <row r="95" spans="1:17" ht="17.25" customHeight="1">
      <c r="A95" s="1"/>
      <c r="B95" s="72" t="s">
        <v>37</v>
      </c>
      <c r="C95" s="56">
        <f>E95+G95+I95+K95+M95</f>
        <v>16488</v>
      </c>
      <c r="D95" s="99">
        <f>C95/C77*100</f>
        <v>109.54753836954356</v>
      </c>
      <c r="E95" s="102">
        <v>10083</v>
      </c>
      <c r="F95" s="103">
        <f t="shared" si="38"/>
        <v>111.30367590241748</v>
      </c>
      <c r="G95" s="56">
        <v>99</v>
      </c>
      <c r="H95" s="103">
        <f t="shared" si="39"/>
        <v>85.34482758620689</v>
      </c>
      <c r="I95" s="56">
        <v>279</v>
      </c>
      <c r="J95" s="103">
        <f>I95/I77*100</f>
        <v>91.77631578947368</v>
      </c>
      <c r="K95" s="56">
        <v>5564</v>
      </c>
      <c r="L95" s="103">
        <f>K95/K77*100</f>
        <v>109.07665163693395</v>
      </c>
      <c r="M95" s="56">
        <v>463</v>
      </c>
      <c r="N95" s="103">
        <f>M95/M77*100</f>
        <v>98.30148619957538</v>
      </c>
      <c r="O95" s="102">
        <v>1326</v>
      </c>
      <c r="P95" s="103">
        <f t="shared" si="43"/>
        <v>97.71554900515844</v>
      </c>
      <c r="Q95" s="228"/>
    </row>
    <row r="96" spans="1:16" ht="17.25" customHeight="1">
      <c r="A96" s="1"/>
      <c r="B96" s="72" t="s">
        <v>38</v>
      </c>
      <c r="C96" s="56">
        <f>E96+G96+I96+K96+M96</f>
        <v>15028</v>
      </c>
      <c r="D96" s="99">
        <f>C96/C78*100</f>
        <v>103.59851096098167</v>
      </c>
      <c r="E96" s="102">
        <v>9267</v>
      </c>
      <c r="F96" s="103">
        <f>E96/E78*100</f>
        <v>105.51064556529658</v>
      </c>
      <c r="G96" s="56">
        <v>121</v>
      </c>
      <c r="H96" s="103">
        <f>G96/G78*100</f>
        <v>142.35294117647058</v>
      </c>
      <c r="I96" s="56">
        <v>270</v>
      </c>
      <c r="J96" s="103">
        <f>I96/I78*100</f>
        <v>90.60402684563759</v>
      </c>
      <c r="K96" s="56">
        <v>4902</v>
      </c>
      <c r="L96" s="103">
        <f>K96/K78*100</f>
        <v>98.83064516129032</v>
      </c>
      <c r="M96" s="56">
        <v>468</v>
      </c>
      <c r="N96" s="103">
        <f>M96/M78*100</f>
        <v>123.15789473684211</v>
      </c>
      <c r="O96" s="102">
        <v>1069</v>
      </c>
      <c r="P96" s="103">
        <f t="shared" si="43"/>
        <v>107.97979797979798</v>
      </c>
    </row>
    <row r="97" spans="1:16" ht="17.25" customHeight="1">
      <c r="A97" s="1"/>
      <c r="B97" s="189" t="s">
        <v>39</v>
      </c>
      <c r="C97" s="190">
        <f>E97+G97+I97+K97+M97</f>
        <v>16791</v>
      </c>
      <c r="D97" s="192">
        <f>C97/C79*100</f>
        <v>95.33840563252328</v>
      </c>
      <c r="E97" s="191">
        <v>10554</v>
      </c>
      <c r="F97" s="619">
        <f>E97/E79*100</f>
        <v>100.24696048632218</v>
      </c>
      <c r="G97" s="190">
        <v>84</v>
      </c>
      <c r="H97" s="619">
        <f>G97/G79*100</f>
        <v>70.58823529411765</v>
      </c>
      <c r="I97" s="190">
        <v>292</v>
      </c>
      <c r="J97" s="619">
        <f>I97/I79*100</f>
        <v>75.25773195876289</v>
      </c>
      <c r="K97" s="190">
        <v>5374</v>
      </c>
      <c r="L97" s="619">
        <f>K97/K79*100</f>
        <v>88.09836065573771</v>
      </c>
      <c r="M97" s="190">
        <v>487</v>
      </c>
      <c r="N97" s="619">
        <f>M97/M79*100</f>
        <v>102.0964360587002</v>
      </c>
      <c r="O97" s="191">
        <v>1302</v>
      </c>
      <c r="P97" s="619">
        <f t="shared" si="43"/>
        <v>93.87166546503244</v>
      </c>
    </row>
    <row r="98" spans="1:16" ht="17.25" customHeight="1">
      <c r="A98" s="1"/>
      <c r="B98" s="627" t="s">
        <v>14</v>
      </c>
      <c r="C98" s="644">
        <f>SUM(C95:C97)</f>
        <v>48307</v>
      </c>
      <c r="D98" s="645">
        <f>C98/C80*100</f>
        <v>102.41260149674574</v>
      </c>
      <c r="E98" s="646">
        <f>SUM(E95:E97)</f>
        <v>29904</v>
      </c>
      <c r="F98" s="647">
        <f>E98/E80*100</f>
        <v>105.4071201973916</v>
      </c>
      <c r="G98" s="648">
        <f>SUM(G95:G97)</f>
        <v>304</v>
      </c>
      <c r="H98" s="648">
        <f>G98/G80*100</f>
        <v>95</v>
      </c>
      <c r="I98" s="648">
        <f>SUM(I95:I97)</f>
        <v>841</v>
      </c>
      <c r="J98" s="648">
        <f>I98/I80*100</f>
        <v>84.94949494949495</v>
      </c>
      <c r="K98" s="648">
        <f>SUM(K95:K97)</f>
        <v>15840</v>
      </c>
      <c r="L98" s="648">
        <f>K98/K80*100</f>
        <v>98.0137367737145</v>
      </c>
      <c r="M98" s="648">
        <f>SUM(M95:M97)</f>
        <v>1418</v>
      </c>
      <c r="N98" s="645">
        <f>M98/M80*100</f>
        <v>106.77710843373494</v>
      </c>
      <c r="O98" s="649">
        <f>SUM(O95:O97)</f>
        <v>3697</v>
      </c>
      <c r="P98" s="647">
        <f t="shared" si="43"/>
        <v>99.00910551687198</v>
      </c>
    </row>
    <row r="99" spans="1:16" ht="3" customHeight="1" thickBot="1">
      <c r="A99" s="1"/>
      <c r="B99" s="257"/>
      <c r="C99" s="252"/>
      <c r="D99" s="253"/>
      <c r="E99" s="254"/>
      <c r="F99" s="255"/>
      <c r="G99" s="252"/>
      <c r="H99" s="252"/>
      <c r="I99" s="252"/>
      <c r="J99" s="252"/>
      <c r="K99" s="252"/>
      <c r="L99" s="252"/>
      <c r="M99" s="252"/>
      <c r="N99" s="253"/>
      <c r="O99" s="254"/>
      <c r="P99" s="256"/>
    </row>
    <row r="100" spans="1:16" ht="14.25">
      <c r="A100" s="1"/>
      <c r="B100" s="87" t="s">
        <v>59</v>
      </c>
      <c r="C100" s="88">
        <v>306140</v>
      </c>
      <c r="D100" s="104">
        <v>101</v>
      </c>
      <c r="E100" s="105">
        <v>185443</v>
      </c>
      <c r="F100" s="106">
        <v>100</v>
      </c>
      <c r="G100" s="88">
        <v>3704</v>
      </c>
      <c r="H100" s="88">
        <v>94</v>
      </c>
      <c r="I100" s="88">
        <v>6643</v>
      </c>
      <c r="J100" s="88">
        <v>99</v>
      </c>
      <c r="K100" s="88">
        <v>94794</v>
      </c>
      <c r="L100" s="88">
        <v>104</v>
      </c>
      <c r="M100" s="88">
        <v>15556</v>
      </c>
      <c r="N100" s="104">
        <v>101</v>
      </c>
      <c r="O100" s="105">
        <v>19259</v>
      </c>
      <c r="P100" s="109">
        <v>101</v>
      </c>
    </row>
    <row r="101" spans="1:16" ht="14.25">
      <c r="A101" s="1"/>
      <c r="B101" s="87" t="s">
        <v>43</v>
      </c>
      <c r="C101" s="88">
        <v>310879</v>
      </c>
      <c r="D101" s="104">
        <v>102</v>
      </c>
      <c r="E101" s="105">
        <v>183990</v>
      </c>
      <c r="F101" s="106">
        <v>99</v>
      </c>
      <c r="G101" s="88">
        <v>3227</v>
      </c>
      <c r="H101" s="88">
        <v>87</v>
      </c>
      <c r="I101" s="88">
        <v>6834</v>
      </c>
      <c r="J101" s="88">
        <v>103</v>
      </c>
      <c r="K101" s="88">
        <v>101446</v>
      </c>
      <c r="L101" s="88">
        <v>107</v>
      </c>
      <c r="M101" s="88">
        <v>15382</v>
      </c>
      <c r="N101" s="104">
        <v>99</v>
      </c>
      <c r="O101" s="105">
        <v>18833</v>
      </c>
      <c r="P101" s="109">
        <v>98</v>
      </c>
    </row>
    <row r="102" spans="1:16" ht="14.25">
      <c r="A102" s="1"/>
      <c r="B102" s="87" t="s">
        <v>67</v>
      </c>
      <c r="C102" s="88">
        <v>307264</v>
      </c>
      <c r="D102" s="104">
        <v>99</v>
      </c>
      <c r="E102" s="105">
        <v>180720</v>
      </c>
      <c r="F102" s="106">
        <v>98</v>
      </c>
      <c r="G102" s="88">
        <v>3293</v>
      </c>
      <c r="H102" s="88">
        <v>102</v>
      </c>
      <c r="I102" s="88">
        <v>6430</v>
      </c>
      <c r="J102" s="88">
        <v>94</v>
      </c>
      <c r="K102" s="88">
        <v>102479</v>
      </c>
      <c r="L102" s="88">
        <v>101</v>
      </c>
      <c r="M102" s="88">
        <v>14342</v>
      </c>
      <c r="N102" s="104">
        <v>93</v>
      </c>
      <c r="O102" s="105">
        <v>19285</v>
      </c>
      <c r="P102" s="109">
        <v>102</v>
      </c>
    </row>
    <row r="103" spans="1:16" ht="14.25">
      <c r="A103" s="1"/>
      <c r="B103" s="87" t="s">
        <v>49</v>
      </c>
      <c r="C103" s="88">
        <v>298694</v>
      </c>
      <c r="D103" s="104">
        <v>97</v>
      </c>
      <c r="E103" s="105">
        <v>178939</v>
      </c>
      <c r="F103" s="106">
        <v>99</v>
      </c>
      <c r="G103" s="88">
        <v>3067</v>
      </c>
      <c r="H103" s="88">
        <v>93</v>
      </c>
      <c r="I103" s="88">
        <v>6668</v>
      </c>
      <c r="J103" s="88">
        <v>104</v>
      </c>
      <c r="K103" s="88">
        <v>97304</v>
      </c>
      <c r="L103" s="88">
        <v>95</v>
      </c>
      <c r="M103" s="88">
        <v>12716</v>
      </c>
      <c r="N103" s="104">
        <v>89</v>
      </c>
      <c r="O103" s="105">
        <v>18543</v>
      </c>
      <c r="P103" s="109">
        <v>96</v>
      </c>
    </row>
    <row r="104" spans="1:17" ht="14.25">
      <c r="A104" s="1"/>
      <c r="B104" s="365" t="s">
        <v>68</v>
      </c>
      <c r="C104" s="170">
        <f>C21+C26+C30+C35</f>
        <v>243786</v>
      </c>
      <c r="D104" s="366">
        <f>C105/C103*100</f>
        <v>71.1038721902683</v>
      </c>
      <c r="E104" s="178">
        <f>E21+E26+E30+E35</f>
        <v>150248</v>
      </c>
      <c r="F104" s="366">
        <f>E105/E103*100</f>
        <v>71.41483969397392</v>
      </c>
      <c r="G104" s="170">
        <f>G21+G26+G30+G35</f>
        <v>2193</v>
      </c>
      <c r="H104" s="366">
        <f>G105/G103*100</f>
        <v>53.700684708183886</v>
      </c>
      <c r="I104" s="170">
        <f>I21+I26+I30+I35</f>
        <v>4803</v>
      </c>
      <c r="J104" s="366">
        <f>I105/I103*100</f>
        <v>68.31133773245351</v>
      </c>
      <c r="K104" s="170">
        <f>K21+K26+K30+K35</f>
        <v>75617</v>
      </c>
      <c r="L104" s="366">
        <f>K105/K103*100</f>
        <v>73.56737646962098</v>
      </c>
      <c r="M104" s="170">
        <f>M21+M26+M30+M35</f>
        <v>10925</v>
      </c>
      <c r="N104" s="366">
        <f>M105/M103*100</f>
        <v>53.53884869455804</v>
      </c>
      <c r="O104" s="178">
        <f>O21+O26+O30+O35</f>
        <v>16452</v>
      </c>
      <c r="P104" s="366">
        <f>O105/O103*100</f>
        <v>90.26047565118913</v>
      </c>
      <c r="Q104" s="188"/>
    </row>
    <row r="105" spans="2:17" ht="14.25">
      <c r="B105" s="367" t="s">
        <v>117</v>
      </c>
      <c r="C105" s="285">
        <f>C39+C44+C48+C53</f>
        <v>212383</v>
      </c>
      <c r="D105" s="368">
        <f>C105/C104*100</f>
        <v>87.11862042939299</v>
      </c>
      <c r="E105" s="372">
        <f>E39+E44+E48+E53</f>
        <v>127789</v>
      </c>
      <c r="F105" s="368">
        <f>E105/E104*100</f>
        <v>85.05204728182738</v>
      </c>
      <c r="G105" s="285">
        <f>G39+G44+G48+G53</f>
        <v>1647</v>
      </c>
      <c r="H105" s="368">
        <f>G105/G104*100</f>
        <v>75.10259917920656</v>
      </c>
      <c r="I105" s="285">
        <f>I39+I44+I48+I53</f>
        <v>4555</v>
      </c>
      <c r="J105" s="368">
        <f>I105/I104*100</f>
        <v>94.83656048303143</v>
      </c>
      <c r="K105" s="285">
        <f>K39+K44+K48+K53</f>
        <v>71584</v>
      </c>
      <c r="L105" s="368">
        <f>K105/K104*100</f>
        <v>94.66654323763176</v>
      </c>
      <c r="M105" s="285">
        <f>M39+M44+M48+M53</f>
        <v>6808</v>
      </c>
      <c r="N105" s="368">
        <f>M105/M104*100</f>
        <v>62.31578947368421</v>
      </c>
      <c r="O105" s="372">
        <f>O39+O44+O48+O53</f>
        <v>16737</v>
      </c>
      <c r="P105" s="368">
        <f>O105/O104*100</f>
        <v>101.73231218088988</v>
      </c>
      <c r="Q105" s="188"/>
    </row>
    <row r="106" spans="2:17" ht="14.25">
      <c r="B106" s="596" t="s">
        <v>140</v>
      </c>
      <c r="C106" s="497">
        <f>C57+C62+C66+C71</f>
        <v>229597</v>
      </c>
      <c r="D106" s="584">
        <f>C106/C105*100</f>
        <v>108.10516849277015</v>
      </c>
      <c r="E106" s="582">
        <f>E57+E62+E66+E71</f>
        <v>142086</v>
      </c>
      <c r="F106" s="584">
        <f>E106/E105*100</f>
        <v>111.18797392576826</v>
      </c>
      <c r="G106" s="497">
        <f>G57+G62+G66+G71</f>
        <v>1781</v>
      </c>
      <c r="H106" s="584">
        <f>G106/G105*100</f>
        <v>108.13600485731634</v>
      </c>
      <c r="I106" s="497">
        <f>I57+I62+I66+I71</f>
        <v>4842</v>
      </c>
      <c r="J106" s="584">
        <f>I106/I105*100</f>
        <v>106.30076838638858</v>
      </c>
      <c r="K106" s="497">
        <f>K57+K62+K66+K71</f>
        <v>74312</v>
      </c>
      <c r="L106" s="584">
        <f>K106/K105*100</f>
        <v>103.8109074653554</v>
      </c>
      <c r="M106" s="497">
        <f>M57+M62+M66+M71</f>
        <v>6576</v>
      </c>
      <c r="N106" s="584">
        <f>M106/M105*100</f>
        <v>96.59224441833138</v>
      </c>
      <c r="O106" s="582">
        <f>O57+O62+O66+O71</f>
        <v>17491</v>
      </c>
      <c r="P106" s="584">
        <f>O106/O105*100</f>
        <v>104.50498894664516</v>
      </c>
      <c r="Q106" s="188"/>
    </row>
    <row r="107" spans="2:17" ht="14.25">
      <c r="B107" s="608" t="s">
        <v>134</v>
      </c>
      <c r="C107" s="615">
        <f>C75+C80+C84+C89</f>
        <v>203982</v>
      </c>
      <c r="D107" s="617">
        <f>C107/C106*100</f>
        <v>88.84349534183809</v>
      </c>
      <c r="E107" s="606">
        <f>E75+E80+E84+E89</f>
        <v>126660</v>
      </c>
      <c r="F107" s="617">
        <f>E107/E106*100</f>
        <v>89.14319496642878</v>
      </c>
      <c r="G107" s="615">
        <f>G75+G80+G84+G89</f>
        <v>1431</v>
      </c>
      <c r="H107" s="617">
        <f>G107/G106*100</f>
        <v>80.34811903425042</v>
      </c>
      <c r="I107" s="615">
        <f>I75+I80+I84+I89</f>
        <v>4124</v>
      </c>
      <c r="J107" s="617">
        <f>I107/I106*100</f>
        <v>85.17141676992979</v>
      </c>
      <c r="K107" s="615">
        <f>K75+K80+K84+K89</f>
        <v>66240</v>
      </c>
      <c r="L107" s="617">
        <f>K107/K106*100</f>
        <v>89.13768974055334</v>
      </c>
      <c r="M107" s="615">
        <f>M75+M80+M84+M89</f>
        <v>5527</v>
      </c>
      <c r="N107" s="617">
        <f>M107/M106*100</f>
        <v>84.04805352798054</v>
      </c>
      <c r="O107" s="606">
        <f>O75+O80+O84+O89</f>
        <v>16085</v>
      </c>
      <c r="P107" s="617">
        <f>O107/O106*100</f>
        <v>91.96158024126694</v>
      </c>
      <c r="Q107" s="188"/>
    </row>
    <row r="108" spans="2:15" ht="17.25" customHeight="1">
      <c r="B108" s="227" t="s">
        <v>110</v>
      </c>
      <c r="F108" s="491" t="s">
        <v>125</v>
      </c>
      <c r="G108" s="491"/>
      <c r="H108" s="491"/>
      <c r="I108" s="491"/>
      <c r="J108" s="491"/>
      <c r="K108" s="491"/>
      <c r="L108" s="491"/>
      <c r="M108" s="491"/>
      <c r="N108" s="491"/>
      <c r="O108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08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5">
        <f>G22+G31</f>
        <v>2370</v>
      </c>
      <c r="H9" s="366">
        <f>G9/G8*100</f>
        <v>79.9055967633176</v>
      </c>
      <c r="I9" s="585">
        <f>I22+I31</f>
        <v>5827</v>
      </c>
      <c r="J9" s="366">
        <f>I9/I8*100</f>
        <v>90.21520359188729</v>
      </c>
      <c r="K9" s="585">
        <f>K22+K31</f>
        <v>86508</v>
      </c>
      <c r="L9" s="366">
        <f>K9/K8*100</f>
        <v>86.43971262702465</v>
      </c>
      <c r="M9" s="585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6">
        <f>G40+G49</f>
        <v>1560</v>
      </c>
      <c r="H10" s="368">
        <f>G10/G9*100</f>
        <v>65.82278481012658</v>
      </c>
      <c r="I10" s="586">
        <f>I40+I49</f>
        <v>4038</v>
      </c>
      <c r="J10" s="368">
        <f>I10/I9*100</f>
        <v>69.29809507465248</v>
      </c>
      <c r="K10" s="586">
        <f>K40+K49</f>
        <v>65451</v>
      </c>
      <c r="L10" s="368">
        <f>K10/K9*100</f>
        <v>75.65889859897351</v>
      </c>
      <c r="M10" s="586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4">
        <f>E11/E10*100</f>
        <v>113.34582065090142</v>
      </c>
      <c r="G11" s="587">
        <f>G58+G67</f>
        <v>1732</v>
      </c>
      <c r="H11" s="584">
        <f>G11/G10*100</f>
        <v>111.02564102564104</v>
      </c>
      <c r="I11" s="587">
        <f>I58+I67</f>
        <v>4885</v>
      </c>
      <c r="J11" s="584">
        <f>I11/I10*100</f>
        <v>120.975730559683</v>
      </c>
      <c r="K11" s="587">
        <f>K58+K67</f>
        <v>75130</v>
      </c>
      <c r="L11" s="584">
        <f>K11/K10*100</f>
        <v>114.78816213656017</v>
      </c>
      <c r="M11" s="587">
        <f>M58+M67</f>
        <v>6348</v>
      </c>
      <c r="N11" s="498">
        <f>M11/M10*100</f>
        <v>97.60147601476015</v>
      </c>
      <c r="O11" s="497">
        <f>O58+O67</f>
        <v>17524</v>
      </c>
      <c r="P11" s="584">
        <f>O11/O10*100</f>
        <v>111.83866232688749</v>
      </c>
      <c r="Q11" s="194"/>
    </row>
    <row r="12" spans="1:17" ht="14.25" customHeight="1">
      <c r="A12" s="1"/>
      <c r="B12" s="614" t="s">
        <v>134</v>
      </c>
      <c r="C12" s="615">
        <f>C76+C85</f>
        <v>207419</v>
      </c>
      <c r="D12" s="616">
        <f>C12/C11*100</f>
        <v>90.78053605504105</v>
      </c>
      <c r="E12" s="615">
        <f>E76+E85</f>
        <v>128772</v>
      </c>
      <c r="F12" s="617">
        <f>E12/E11*100</f>
        <v>91.72513516016213</v>
      </c>
      <c r="G12" s="618">
        <f>G76+G85</f>
        <v>1501</v>
      </c>
      <c r="H12" s="617">
        <f>G12/G11*100</f>
        <v>86.66281755196304</v>
      </c>
      <c r="I12" s="618">
        <f>I76+I85</f>
        <v>4316</v>
      </c>
      <c r="J12" s="617">
        <f>I12/I11*100</f>
        <v>88.35209825997953</v>
      </c>
      <c r="K12" s="618">
        <f>K76+K85</f>
        <v>66772</v>
      </c>
      <c r="L12" s="617">
        <f>K12/K11*100</f>
        <v>88.87528284307201</v>
      </c>
      <c r="M12" s="618">
        <f>M76+M85</f>
        <v>6058</v>
      </c>
      <c r="N12" s="616">
        <f>M12/M11*100</f>
        <v>95.43163201008191</v>
      </c>
      <c r="O12" s="615">
        <f>O76+O85</f>
        <v>16427</v>
      </c>
      <c r="P12" s="617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6" t="s">
        <v>17</v>
      </c>
      <c r="C71" s="597">
        <f>SUM(C68:C70)</f>
        <v>57500</v>
      </c>
      <c r="D71" s="528">
        <f t="shared" si="21"/>
        <v>101.8997660735805</v>
      </c>
      <c r="E71" s="598">
        <f>SUM(E68:E70)</f>
        <v>35874</v>
      </c>
      <c r="F71" s="528">
        <f t="shared" si="22"/>
        <v>104.96532755946981</v>
      </c>
      <c r="G71" s="597">
        <f>SUM(G68:G70)</f>
        <v>455</v>
      </c>
      <c r="H71" s="528">
        <f t="shared" si="23"/>
        <v>104.59770114942528</v>
      </c>
      <c r="I71" s="597">
        <f>SUM(I68:I70)</f>
        <v>1220</v>
      </c>
      <c r="J71" s="528">
        <f t="shared" si="24"/>
        <v>96.59540775930324</v>
      </c>
      <c r="K71" s="597">
        <f>SUM(K68:K70)</f>
        <v>18256</v>
      </c>
      <c r="L71" s="528">
        <f t="shared" si="25"/>
        <v>95.71143965607634</v>
      </c>
      <c r="M71" s="597">
        <f>SUM(M68:M70)</f>
        <v>1695</v>
      </c>
      <c r="N71" s="528">
        <f t="shared" si="26"/>
        <v>114.60446247464505</v>
      </c>
      <c r="O71" s="598">
        <f>SUM(O68:O70)</f>
        <v>4215</v>
      </c>
      <c r="P71" s="528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5" t="s">
        <v>12</v>
      </c>
      <c r="C75" s="546">
        <f>SUM(C72:C74)</f>
        <v>49510</v>
      </c>
      <c r="D75" s="547">
        <f t="shared" si="21"/>
        <v>87.37778405280436</v>
      </c>
      <c r="E75" s="548">
        <f>SUM(E72:E74)</f>
        <v>31531</v>
      </c>
      <c r="F75" s="549">
        <f t="shared" si="22"/>
        <v>90.5308794395475</v>
      </c>
      <c r="G75" s="546">
        <f>SUM(G72:G74)</f>
        <v>377</v>
      </c>
      <c r="H75" s="549">
        <f t="shared" si="23"/>
        <v>94.96221662468514</v>
      </c>
      <c r="I75" s="546">
        <f>SUM(I72:I74)</f>
        <v>1001</v>
      </c>
      <c r="J75" s="549">
        <f t="shared" si="24"/>
        <v>83.34721065778517</v>
      </c>
      <c r="K75" s="546">
        <f>SUM(K72:K74)</f>
        <v>14966</v>
      </c>
      <c r="L75" s="549">
        <f t="shared" si="25"/>
        <v>79.89110126514707</v>
      </c>
      <c r="M75" s="546">
        <f>SUM(M72:M74)</f>
        <v>1635</v>
      </c>
      <c r="N75" s="547">
        <f t="shared" si="26"/>
        <v>108.85486018641811</v>
      </c>
      <c r="O75" s="548">
        <f>SUM(O72:O74)</f>
        <v>4353</v>
      </c>
      <c r="P75" s="549">
        <f t="shared" si="27"/>
        <v>99.72508591065292</v>
      </c>
    </row>
    <row r="76" spans="1:16" ht="17.25" customHeight="1">
      <c r="A76" s="1"/>
      <c r="B76" s="539" t="s">
        <v>131</v>
      </c>
      <c r="C76" s="540">
        <f>C71+C75</f>
        <v>107010</v>
      </c>
      <c r="D76" s="541">
        <f t="shared" si="21"/>
        <v>94.62375099478292</v>
      </c>
      <c r="E76" s="542">
        <f>E71+E75</f>
        <v>67405</v>
      </c>
      <c r="F76" s="543">
        <f t="shared" si="22"/>
        <v>97.67991189171956</v>
      </c>
      <c r="G76" s="540">
        <f>G71+G75</f>
        <v>832</v>
      </c>
      <c r="H76" s="543">
        <f t="shared" si="23"/>
        <v>100</v>
      </c>
      <c r="I76" s="540">
        <f>I71+I75</f>
        <v>2221</v>
      </c>
      <c r="J76" s="543">
        <f t="shared" si="24"/>
        <v>90.13798701298701</v>
      </c>
      <c r="K76" s="540">
        <f>K71+K75</f>
        <v>33222</v>
      </c>
      <c r="L76" s="543">
        <f t="shared" si="25"/>
        <v>87.87261618218848</v>
      </c>
      <c r="M76" s="540">
        <f>M71+M75</f>
        <v>3330</v>
      </c>
      <c r="N76" s="541">
        <f t="shared" si="26"/>
        <v>111.70748071117076</v>
      </c>
      <c r="O76" s="542">
        <f>O71+O75</f>
        <v>8568</v>
      </c>
      <c r="P76" s="544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0" t="s">
        <v>14</v>
      </c>
      <c r="C80" s="551">
        <f>SUM(C77:C79)</f>
        <v>47156</v>
      </c>
      <c r="D80" s="529">
        <f t="shared" si="21"/>
        <v>85.20526163631106</v>
      </c>
      <c r="E80" s="552">
        <f>SUM(E77:E79)</f>
        <v>28370</v>
      </c>
      <c r="F80" s="532">
        <f t="shared" si="22"/>
        <v>83.70213017053165</v>
      </c>
      <c r="G80" s="551">
        <f>SUM(G77:G79)</f>
        <v>310</v>
      </c>
      <c r="H80" s="532">
        <f t="shared" si="23"/>
        <v>71.26436781609196</v>
      </c>
      <c r="I80" s="551">
        <f>SUM(I77:I79)</f>
        <v>990</v>
      </c>
      <c r="J80" s="532">
        <f t="shared" si="24"/>
        <v>86.53846153846155</v>
      </c>
      <c r="K80" s="551">
        <f>SUM(K77:K79)</f>
        <v>16161</v>
      </c>
      <c r="L80" s="532">
        <f t="shared" si="25"/>
        <v>89.53462603878116</v>
      </c>
      <c r="M80" s="551">
        <f>SUM(M77:M79)</f>
        <v>1325</v>
      </c>
      <c r="N80" s="529">
        <f t="shared" si="26"/>
        <v>72.7622185612301</v>
      </c>
      <c r="O80" s="552">
        <f>SUM(O77:O79)</f>
        <v>3728</v>
      </c>
      <c r="P80" s="532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0" t="s">
        <v>16</v>
      </c>
      <c r="C84" s="546">
        <f>SUM(C81:C83)</f>
        <v>53253</v>
      </c>
      <c r="D84" s="547">
        <f aca="true" t="shared" si="28" ref="D84:D98">C84/C66*100</f>
        <v>88.68109908409659</v>
      </c>
      <c r="E84" s="548">
        <f>SUM(E81:E83)</f>
        <v>32997</v>
      </c>
      <c r="F84" s="549">
        <f aca="true" t="shared" si="29" ref="F84:F98">E84/E66*100</f>
        <v>88.01781856011097</v>
      </c>
      <c r="G84" s="546">
        <f>SUM(G81:G83)</f>
        <v>359</v>
      </c>
      <c r="H84" s="549">
        <f aca="true" t="shared" si="30" ref="H84:H98">G84/G66*100</f>
        <v>77.20430107526882</v>
      </c>
      <c r="I84" s="546">
        <f>SUM(I81:I83)</f>
        <v>1105</v>
      </c>
      <c r="J84" s="549">
        <f aca="true" t="shared" si="31" ref="J84:J98">I84/I66*100</f>
        <v>86.530931871574</v>
      </c>
      <c r="K84" s="546">
        <f>SUM(K81:K83)</f>
        <v>17389</v>
      </c>
      <c r="L84" s="549">
        <f aca="true" t="shared" si="32" ref="L84:L98">K84/K66*100</f>
        <v>90.22466663207595</v>
      </c>
      <c r="M84" s="546">
        <f>SUM(M81:M83)</f>
        <v>1403</v>
      </c>
      <c r="N84" s="547">
        <f aca="true" t="shared" si="33" ref="N84:N98">M84/M66*100</f>
        <v>90.7503234152652</v>
      </c>
      <c r="O84" s="548">
        <f>SUM(O81:O83)</f>
        <v>4131</v>
      </c>
      <c r="P84" s="549">
        <f aca="true" t="shared" si="34" ref="P84:P98">O84/O66*100</f>
        <v>90.11780104712042</v>
      </c>
    </row>
    <row r="85" spans="1:16" ht="17.25" customHeight="1" thickBot="1">
      <c r="A85" s="1"/>
      <c r="B85" s="575" t="s">
        <v>135</v>
      </c>
      <c r="C85" s="576">
        <f>C80+C84</f>
        <v>100409</v>
      </c>
      <c r="D85" s="571">
        <f t="shared" si="28"/>
        <v>87.01405619009654</v>
      </c>
      <c r="E85" s="577">
        <f>E80+E84</f>
        <v>61367</v>
      </c>
      <c r="F85" s="570">
        <f t="shared" si="29"/>
        <v>85.96864799742235</v>
      </c>
      <c r="G85" s="576">
        <f>G80+G84</f>
        <v>669</v>
      </c>
      <c r="H85" s="570">
        <f t="shared" si="30"/>
        <v>74.33333333333333</v>
      </c>
      <c r="I85" s="576">
        <f>I80+I84</f>
        <v>2095</v>
      </c>
      <c r="J85" s="570">
        <f t="shared" si="31"/>
        <v>86.53448988021478</v>
      </c>
      <c r="K85" s="576">
        <f>K80+K84</f>
        <v>33550</v>
      </c>
      <c r="L85" s="570">
        <f t="shared" si="32"/>
        <v>89.89095195991747</v>
      </c>
      <c r="M85" s="576">
        <f>M80+M84</f>
        <v>2728</v>
      </c>
      <c r="N85" s="571">
        <f t="shared" si="33"/>
        <v>81.02168102168102</v>
      </c>
      <c r="O85" s="577">
        <f>O80+O84</f>
        <v>7859</v>
      </c>
      <c r="P85" s="573">
        <f t="shared" si="34"/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 t="shared" si="28"/>
        <v>83.90688769083489</v>
      </c>
      <c r="E86" s="185">
        <v>10301</v>
      </c>
      <c r="F86" s="56">
        <f t="shared" si="29"/>
        <v>83.89119635149443</v>
      </c>
      <c r="G86" s="184">
        <v>122</v>
      </c>
      <c r="H86" s="56">
        <f t="shared" si="30"/>
        <v>65.59139784946237</v>
      </c>
      <c r="I86" s="184">
        <v>327</v>
      </c>
      <c r="J86" s="56">
        <f t="shared" si="31"/>
        <v>69.42675159235668</v>
      </c>
      <c r="K86" s="184">
        <v>5602</v>
      </c>
      <c r="L86" s="56">
        <f t="shared" si="32"/>
        <v>86.27752964731249</v>
      </c>
      <c r="M86" s="184">
        <v>301</v>
      </c>
      <c r="N86" s="99">
        <f t="shared" si="33"/>
        <v>72.00956937799043</v>
      </c>
      <c r="O86" s="185">
        <v>1294</v>
      </c>
      <c r="P86" s="56">
        <f t="shared" si="34"/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 t="shared" si="28"/>
        <v>91.30239071721516</v>
      </c>
      <c r="E87" s="185">
        <v>11491</v>
      </c>
      <c r="F87" s="56">
        <f t="shared" si="29"/>
        <v>90.76619273301738</v>
      </c>
      <c r="G87" s="184">
        <v>127</v>
      </c>
      <c r="H87" s="56">
        <f t="shared" si="30"/>
        <v>94.07407407407408</v>
      </c>
      <c r="I87" s="184">
        <v>330</v>
      </c>
      <c r="J87" s="56">
        <f t="shared" si="31"/>
        <v>83.33333333333334</v>
      </c>
      <c r="K87" s="184">
        <v>5983</v>
      </c>
      <c r="L87" s="56">
        <f t="shared" si="32"/>
        <v>96.7496765847348</v>
      </c>
      <c r="M87" s="184">
        <v>324</v>
      </c>
      <c r="N87" s="99">
        <f t="shared" si="33"/>
        <v>52.34248788368336</v>
      </c>
      <c r="O87" s="185">
        <v>1186</v>
      </c>
      <c r="P87" s="56">
        <f t="shared" si="34"/>
        <v>86.50619985412108</v>
      </c>
    </row>
    <row r="88" spans="1:16" ht="17.25" customHeight="1">
      <c r="A88" s="1"/>
      <c r="B88" s="72" t="s">
        <v>31</v>
      </c>
      <c r="C88" s="184">
        <f>E88+G88+I88+K88+M88</f>
        <v>19115</v>
      </c>
      <c r="D88" s="99">
        <f t="shared" si="28"/>
        <v>108.24508749079789</v>
      </c>
      <c r="E88" s="185">
        <v>11970</v>
      </c>
      <c r="F88" s="56">
        <f t="shared" si="29"/>
        <v>109.46502057613168</v>
      </c>
      <c r="G88" s="184">
        <v>107</v>
      </c>
      <c r="H88" s="56">
        <f t="shared" si="30"/>
        <v>79.8507462686567</v>
      </c>
      <c r="I88" s="184">
        <v>371</v>
      </c>
      <c r="J88" s="56">
        <f t="shared" si="31"/>
        <v>105.09915014164307</v>
      </c>
      <c r="K88" s="184">
        <v>6139</v>
      </c>
      <c r="L88" s="56">
        <f t="shared" si="32"/>
        <v>110.03764115432872</v>
      </c>
      <c r="M88" s="184">
        <v>528</v>
      </c>
      <c r="N88" s="99">
        <f t="shared" si="33"/>
        <v>80.24316109422493</v>
      </c>
      <c r="O88" s="185">
        <v>1368</v>
      </c>
      <c r="P88" s="56">
        <f t="shared" si="34"/>
        <v>94.73684210526315</v>
      </c>
    </row>
    <row r="89" spans="1:16" ht="17.25" customHeight="1">
      <c r="A89" s="1"/>
      <c r="B89" s="627" t="s">
        <v>17</v>
      </c>
      <c r="C89" s="650">
        <f>SUM(C86:C88)</f>
        <v>54023</v>
      </c>
      <c r="D89" s="644">
        <f t="shared" si="28"/>
        <v>93.95304347826087</v>
      </c>
      <c r="E89" s="651">
        <f>SUM(E86:E88)</f>
        <v>33762</v>
      </c>
      <c r="F89" s="644">
        <f t="shared" si="29"/>
        <v>94.11272788091654</v>
      </c>
      <c r="G89" s="650">
        <f>SUM(G86:G88)</f>
        <v>356</v>
      </c>
      <c r="H89" s="644">
        <f t="shared" si="30"/>
        <v>78.24175824175825</v>
      </c>
      <c r="I89" s="650">
        <f>SUM(I86:I88)</f>
        <v>1028</v>
      </c>
      <c r="J89" s="644">
        <f t="shared" si="31"/>
        <v>84.26229508196721</v>
      </c>
      <c r="K89" s="650">
        <f>SUM(K86:K88)</f>
        <v>17724</v>
      </c>
      <c r="L89" s="644">
        <f t="shared" si="32"/>
        <v>97.08588957055214</v>
      </c>
      <c r="M89" s="650">
        <f>SUM(M86:M88)</f>
        <v>1153</v>
      </c>
      <c r="N89" s="644">
        <f t="shared" si="33"/>
        <v>68.023598820059</v>
      </c>
      <c r="O89" s="651">
        <f>SUM(O86:O88)</f>
        <v>3848</v>
      </c>
      <c r="P89" s="644">
        <f t="shared" si="34"/>
        <v>91.29300118623962</v>
      </c>
    </row>
    <row r="90" spans="1:16" ht="17.25" customHeight="1">
      <c r="A90" s="1"/>
      <c r="B90" s="72" t="s">
        <v>26</v>
      </c>
      <c r="C90" s="184">
        <f>E90+G90+I90+K90+M90</f>
        <v>19628</v>
      </c>
      <c r="D90" s="99">
        <f t="shared" si="28"/>
        <v>118.59102169053229</v>
      </c>
      <c r="E90" s="185">
        <v>12339</v>
      </c>
      <c r="F90" s="56">
        <f t="shared" si="29"/>
        <v>117.22401672050162</v>
      </c>
      <c r="G90" s="184">
        <v>222</v>
      </c>
      <c r="H90" s="56">
        <f t="shared" si="30"/>
        <v>123.33333333333334</v>
      </c>
      <c r="I90" s="184">
        <v>356</v>
      </c>
      <c r="J90" s="56">
        <f t="shared" si="31"/>
        <v>100.84985835694052</v>
      </c>
      <c r="K90" s="184">
        <v>6142</v>
      </c>
      <c r="L90" s="56">
        <f t="shared" si="32"/>
        <v>126.1709120788825</v>
      </c>
      <c r="M90" s="184">
        <v>569</v>
      </c>
      <c r="N90" s="99">
        <f t="shared" si="33"/>
        <v>91.18589743589743</v>
      </c>
      <c r="O90" s="185">
        <v>1494</v>
      </c>
      <c r="P90" s="56">
        <f t="shared" si="34"/>
        <v>107.02005730659026</v>
      </c>
    </row>
    <row r="91" spans="1:16" ht="17.25" customHeight="1">
      <c r="A91" s="1"/>
      <c r="B91" s="72" t="s">
        <v>27</v>
      </c>
      <c r="C91" s="184">
        <f>E91+G91+I91+K91+M91</f>
        <v>16880</v>
      </c>
      <c r="D91" s="56">
        <f t="shared" si="28"/>
        <v>103.03992186546209</v>
      </c>
      <c r="E91" s="185">
        <v>10399</v>
      </c>
      <c r="F91" s="56">
        <f t="shared" si="29"/>
        <v>97.65236172410555</v>
      </c>
      <c r="G91" s="184">
        <v>88</v>
      </c>
      <c r="H91" s="56">
        <f t="shared" si="30"/>
        <v>94.6236559139785</v>
      </c>
      <c r="I91" s="184">
        <v>299</v>
      </c>
      <c r="J91" s="56">
        <f t="shared" si="31"/>
        <v>99.33554817275747</v>
      </c>
      <c r="K91" s="184">
        <v>5489</v>
      </c>
      <c r="L91" s="56">
        <f t="shared" si="32"/>
        <v>113.71452247772945</v>
      </c>
      <c r="M91" s="184">
        <v>605</v>
      </c>
      <c r="N91" s="56">
        <f t="shared" si="33"/>
        <v>118.1640625</v>
      </c>
      <c r="O91" s="185">
        <v>1367</v>
      </c>
      <c r="P91" s="56">
        <f t="shared" si="34"/>
        <v>92.36486486486486</v>
      </c>
    </row>
    <row r="92" spans="1:16" ht="17.25" customHeight="1">
      <c r="A92" s="1"/>
      <c r="B92" s="72" t="s">
        <v>28</v>
      </c>
      <c r="C92" s="184">
        <f>E92+G92+I92+K92+M92</f>
        <v>16278</v>
      </c>
      <c r="D92" s="99">
        <f t="shared" si="28"/>
        <v>98.19629607287204</v>
      </c>
      <c r="E92" s="185">
        <v>10362</v>
      </c>
      <c r="F92" s="56">
        <f t="shared" si="29"/>
        <v>100.05793742757822</v>
      </c>
      <c r="G92" s="184">
        <v>112</v>
      </c>
      <c r="H92" s="56">
        <f t="shared" si="30"/>
        <v>107.6923076923077</v>
      </c>
      <c r="I92" s="184">
        <v>356</v>
      </c>
      <c r="J92" s="56">
        <f t="shared" si="31"/>
        <v>102.59365994236312</v>
      </c>
      <c r="K92" s="184">
        <v>5229</v>
      </c>
      <c r="L92" s="56">
        <f t="shared" si="32"/>
        <v>99.20318725099602</v>
      </c>
      <c r="M92" s="184">
        <v>219</v>
      </c>
      <c r="N92" s="99">
        <f t="shared" si="33"/>
        <v>43.8877755511022</v>
      </c>
      <c r="O92" s="185">
        <v>1274</v>
      </c>
      <c r="P92" s="56">
        <f t="shared" si="34"/>
        <v>86.25592417061611</v>
      </c>
    </row>
    <row r="93" spans="1:16" ht="17.25" customHeight="1">
      <c r="A93" s="1"/>
      <c r="B93" s="652" t="s">
        <v>12</v>
      </c>
      <c r="C93" s="653">
        <f>SUM(C90:C92)</f>
        <v>52786</v>
      </c>
      <c r="D93" s="654">
        <f t="shared" si="28"/>
        <v>106.61684508180164</v>
      </c>
      <c r="E93" s="655">
        <f>SUM(E90:E92)</f>
        <v>33100</v>
      </c>
      <c r="F93" s="656">
        <f t="shared" si="29"/>
        <v>104.97605531064667</v>
      </c>
      <c r="G93" s="653">
        <f>SUM(G90:G92)</f>
        <v>422</v>
      </c>
      <c r="H93" s="656">
        <f t="shared" si="30"/>
        <v>111.93633952254642</v>
      </c>
      <c r="I93" s="653">
        <f>SUM(I90:I92)</f>
        <v>1011</v>
      </c>
      <c r="J93" s="656">
        <f t="shared" si="31"/>
        <v>100.99900099900101</v>
      </c>
      <c r="K93" s="653">
        <f>SUM(K90:K92)</f>
        <v>16860</v>
      </c>
      <c r="L93" s="656">
        <f t="shared" si="32"/>
        <v>112.65535213149806</v>
      </c>
      <c r="M93" s="653">
        <f>SUM(M90:M92)</f>
        <v>1393</v>
      </c>
      <c r="N93" s="654">
        <f t="shared" si="33"/>
        <v>85.19877675840979</v>
      </c>
      <c r="O93" s="655">
        <f>SUM(O90:O92)</f>
        <v>4135</v>
      </c>
      <c r="P93" s="656">
        <f t="shared" si="34"/>
        <v>94.99195956811394</v>
      </c>
    </row>
    <row r="94" spans="1:16" ht="17.25" customHeight="1">
      <c r="A94" s="1"/>
      <c r="B94" s="657" t="s">
        <v>141</v>
      </c>
      <c r="C94" s="658">
        <f>C89+C93</f>
        <v>106809</v>
      </c>
      <c r="D94" s="659">
        <f t="shared" si="28"/>
        <v>99.81216708718812</v>
      </c>
      <c r="E94" s="660">
        <f>E89+E93</f>
        <v>66862</v>
      </c>
      <c r="F94" s="661">
        <f t="shared" si="29"/>
        <v>99.19442177879979</v>
      </c>
      <c r="G94" s="658">
        <f>G89+G93</f>
        <v>778</v>
      </c>
      <c r="H94" s="661">
        <f t="shared" si="30"/>
        <v>93.50961538461539</v>
      </c>
      <c r="I94" s="658">
        <f>I89+I93</f>
        <v>2039</v>
      </c>
      <c r="J94" s="661">
        <f t="shared" si="31"/>
        <v>91.80549302116164</v>
      </c>
      <c r="K94" s="658">
        <f>K89+K93</f>
        <v>34584</v>
      </c>
      <c r="L94" s="661">
        <f t="shared" si="32"/>
        <v>104.09969297453495</v>
      </c>
      <c r="M94" s="658">
        <f>M89+M93</f>
        <v>2546</v>
      </c>
      <c r="N94" s="659">
        <f t="shared" si="33"/>
        <v>76.45645645645645</v>
      </c>
      <c r="O94" s="660">
        <f>O89+O93</f>
        <v>7983</v>
      </c>
      <c r="P94" s="662">
        <f t="shared" si="34"/>
        <v>93.17226890756302</v>
      </c>
    </row>
    <row r="95" spans="1:16" ht="17.25" customHeight="1">
      <c r="A95" s="1"/>
      <c r="B95" s="72" t="s">
        <v>37</v>
      </c>
      <c r="C95" s="184">
        <f>E95+G95+I95+K95+M95</f>
        <v>16486</v>
      </c>
      <c r="D95" s="99">
        <f t="shared" si="28"/>
        <v>109.57793286806248</v>
      </c>
      <c r="E95" s="185">
        <v>10083</v>
      </c>
      <c r="F95" s="56">
        <f t="shared" si="29"/>
        <v>111.30367590241748</v>
      </c>
      <c r="G95" s="184">
        <v>98</v>
      </c>
      <c r="H95" s="56">
        <f t="shared" si="30"/>
        <v>88.28828828828829</v>
      </c>
      <c r="I95" s="184">
        <v>279</v>
      </c>
      <c r="J95" s="56">
        <f t="shared" si="31"/>
        <v>91.77631578947368</v>
      </c>
      <c r="K95" s="184">
        <v>5564</v>
      </c>
      <c r="L95" s="56">
        <f t="shared" si="32"/>
        <v>109.07665163693395</v>
      </c>
      <c r="M95" s="184">
        <v>462</v>
      </c>
      <c r="N95" s="99">
        <f t="shared" si="33"/>
        <v>98.29787234042553</v>
      </c>
      <c r="O95" s="185">
        <v>1324</v>
      </c>
      <c r="P95" s="56">
        <f t="shared" si="34"/>
        <v>97.71217712177122</v>
      </c>
    </row>
    <row r="96" spans="1:16" ht="17.25" customHeight="1">
      <c r="A96" s="1"/>
      <c r="B96" s="72" t="s">
        <v>40</v>
      </c>
      <c r="C96" s="184">
        <f>E96+G96+I96+K96+M96</f>
        <v>15026</v>
      </c>
      <c r="D96" s="99">
        <f t="shared" si="28"/>
        <v>103.59900717043575</v>
      </c>
      <c r="E96" s="185">
        <v>9267</v>
      </c>
      <c r="F96" s="56">
        <f t="shared" si="29"/>
        <v>105.51064556529658</v>
      </c>
      <c r="G96" s="184">
        <v>120</v>
      </c>
      <c r="H96" s="56">
        <f t="shared" si="30"/>
        <v>142.85714285714286</v>
      </c>
      <c r="I96" s="184">
        <v>270</v>
      </c>
      <c r="J96" s="56">
        <f t="shared" si="31"/>
        <v>90.60402684563759</v>
      </c>
      <c r="K96" s="184">
        <v>4902</v>
      </c>
      <c r="L96" s="56">
        <f t="shared" si="32"/>
        <v>98.83064516129032</v>
      </c>
      <c r="M96" s="184">
        <v>467</v>
      </c>
      <c r="N96" s="99">
        <f t="shared" si="33"/>
        <v>123.21899736147756</v>
      </c>
      <c r="O96" s="185">
        <v>1067</v>
      </c>
      <c r="P96" s="56">
        <f t="shared" si="34"/>
        <v>107.99595141700405</v>
      </c>
    </row>
    <row r="97" spans="1:16" ht="17.25" customHeight="1">
      <c r="A97" s="1"/>
      <c r="B97" s="189" t="s">
        <v>55</v>
      </c>
      <c r="C97" s="193">
        <f>E97+G97+I97+K97+M97</f>
        <v>16789</v>
      </c>
      <c r="D97" s="192">
        <f t="shared" si="28"/>
        <v>95.35412052024763</v>
      </c>
      <c r="E97" s="203">
        <v>10554</v>
      </c>
      <c r="F97" s="190">
        <f t="shared" si="29"/>
        <v>100.24696048632218</v>
      </c>
      <c r="G97" s="193">
        <v>83</v>
      </c>
      <c r="H97" s="190">
        <f t="shared" si="30"/>
        <v>72.17391304347827</v>
      </c>
      <c r="I97" s="193">
        <v>292</v>
      </c>
      <c r="J97" s="190">
        <f t="shared" si="31"/>
        <v>75.25773195876289</v>
      </c>
      <c r="K97" s="193">
        <v>5374</v>
      </c>
      <c r="L97" s="190">
        <f t="shared" si="32"/>
        <v>88.09836065573771</v>
      </c>
      <c r="M97" s="193">
        <v>486</v>
      </c>
      <c r="N97" s="192">
        <f t="shared" si="33"/>
        <v>102.10084033613444</v>
      </c>
      <c r="O97" s="203">
        <v>1300</v>
      </c>
      <c r="P97" s="190">
        <f t="shared" si="34"/>
        <v>93.86281588447653</v>
      </c>
    </row>
    <row r="98" spans="1:16" ht="17.25" customHeight="1" thickBot="1">
      <c r="A98" s="1"/>
      <c r="B98" s="677" t="s">
        <v>14</v>
      </c>
      <c r="C98" s="678">
        <f>SUM(C95:C97)</f>
        <v>48301</v>
      </c>
      <c r="D98" s="645">
        <f t="shared" si="28"/>
        <v>102.42811095088642</v>
      </c>
      <c r="E98" s="679">
        <f>SUM(E95:E97)</f>
        <v>29904</v>
      </c>
      <c r="F98" s="648">
        <f t="shared" si="29"/>
        <v>105.4071201973916</v>
      </c>
      <c r="G98" s="678">
        <f>SUM(G95:G97)</f>
        <v>301</v>
      </c>
      <c r="H98" s="648">
        <f t="shared" si="30"/>
        <v>97.09677419354838</v>
      </c>
      <c r="I98" s="678">
        <f>SUM(I95:I97)</f>
        <v>841</v>
      </c>
      <c r="J98" s="648">
        <f t="shared" si="31"/>
        <v>84.94949494949495</v>
      </c>
      <c r="K98" s="678">
        <f>SUM(K95:K97)</f>
        <v>15840</v>
      </c>
      <c r="L98" s="648">
        <f t="shared" si="32"/>
        <v>98.0137367737145</v>
      </c>
      <c r="M98" s="678">
        <f>SUM(M95:M97)</f>
        <v>1415</v>
      </c>
      <c r="N98" s="645">
        <f t="shared" si="33"/>
        <v>106.79245283018868</v>
      </c>
      <c r="O98" s="679">
        <f>SUM(O95:O97)</f>
        <v>3691</v>
      </c>
      <c r="P98" s="648">
        <f t="shared" si="34"/>
        <v>99.00751072961373</v>
      </c>
    </row>
    <row r="99" spans="1:16" ht="2.25" customHeight="1">
      <c r="A99" s="1"/>
      <c r="B99" s="37"/>
      <c r="C99" s="37"/>
      <c r="D99" s="200"/>
      <c r="E99" s="31"/>
      <c r="F99" s="37"/>
      <c r="G99" s="37"/>
      <c r="H99" s="37"/>
      <c r="I99" s="37"/>
      <c r="J99" s="37"/>
      <c r="K99" s="37"/>
      <c r="L99" s="37"/>
      <c r="M99" s="37"/>
      <c r="N99" s="200"/>
      <c r="O99" s="31"/>
      <c r="P99" s="37"/>
    </row>
    <row r="100" spans="1:16" ht="14.25">
      <c r="A100" s="1"/>
      <c r="B100" s="8" t="s">
        <v>41</v>
      </c>
      <c r="C100" s="20">
        <v>304802</v>
      </c>
      <c r="D100" s="201">
        <v>101</v>
      </c>
      <c r="E100" s="21">
        <v>185175</v>
      </c>
      <c r="F100" s="20">
        <v>100</v>
      </c>
      <c r="G100" s="20">
        <v>3372</v>
      </c>
      <c r="H100" s="20">
        <v>99</v>
      </c>
      <c r="I100" s="20">
        <v>6643</v>
      </c>
      <c r="J100" s="20">
        <v>99</v>
      </c>
      <c r="K100" s="20">
        <v>94623</v>
      </c>
      <c r="L100" s="20">
        <v>104</v>
      </c>
      <c r="M100" s="20">
        <v>14989</v>
      </c>
      <c r="N100" s="201">
        <v>102</v>
      </c>
      <c r="O100" s="21">
        <v>19259</v>
      </c>
      <c r="P100" s="8">
        <v>101</v>
      </c>
    </row>
    <row r="101" spans="1:16" ht="14.25">
      <c r="A101" s="1"/>
      <c r="B101" s="8" t="s">
        <v>43</v>
      </c>
      <c r="C101" s="20">
        <v>309747</v>
      </c>
      <c r="D101" s="201">
        <v>102</v>
      </c>
      <c r="E101" s="21">
        <v>183779</v>
      </c>
      <c r="F101" s="20">
        <v>99</v>
      </c>
      <c r="G101" s="20">
        <v>3009</v>
      </c>
      <c r="H101" s="20">
        <v>89</v>
      </c>
      <c r="I101" s="20">
        <v>6834</v>
      </c>
      <c r="J101" s="20">
        <v>103</v>
      </c>
      <c r="K101" s="20">
        <v>101322</v>
      </c>
      <c r="L101" s="20">
        <v>107</v>
      </c>
      <c r="M101" s="20">
        <v>14803</v>
      </c>
      <c r="N101" s="201">
        <v>99</v>
      </c>
      <c r="O101" s="21">
        <v>18833</v>
      </c>
      <c r="P101" s="8">
        <v>98</v>
      </c>
    </row>
    <row r="102" spans="1:16" ht="14.25">
      <c r="A102" s="1"/>
      <c r="B102" s="8" t="s">
        <v>45</v>
      </c>
      <c r="C102" s="20">
        <v>306506</v>
      </c>
      <c r="D102" s="201">
        <v>99</v>
      </c>
      <c r="E102" s="21">
        <v>180720</v>
      </c>
      <c r="F102" s="20">
        <v>98</v>
      </c>
      <c r="G102" s="20">
        <v>3046</v>
      </c>
      <c r="H102" s="20">
        <v>101</v>
      </c>
      <c r="I102" s="20">
        <v>6430</v>
      </c>
      <c r="J102" s="20">
        <v>94</v>
      </c>
      <c r="K102" s="20">
        <v>102479</v>
      </c>
      <c r="L102" s="20">
        <v>101</v>
      </c>
      <c r="M102" s="20">
        <v>13831</v>
      </c>
      <c r="N102" s="201">
        <v>93</v>
      </c>
      <c r="O102" s="21">
        <v>19285</v>
      </c>
      <c r="P102" s="8">
        <v>102</v>
      </c>
    </row>
    <row r="103" spans="1:16" ht="14.25">
      <c r="A103" s="1"/>
      <c r="B103" s="8" t="s">
        <v>49</v>
      </c>
      <c r="C103" s="20">
        <v>297996</v>
      </c>
      <c r="D103" s="20">
        <v>97</v>
      </c>
      <c r="E103" s="114">
        <v>178939</v>
      </c>
      <c r="F103" s="113">
        <v>99</v>
      </c>
      <c r="G103" s="113">
        <v>2872</v>
      </c>
      <c r="H103" s="113">
        <v>94</v>
      </c>
      <c r="I103" s="113">
        <v>6666</v>
      </c>
      <c r="J103" s="113">
        <v>104</v>
      </c>
      <c r="K103" s="113">
        <v>97304</v>
      </c>
      <c r="L103" s="113">
        <v>95</v>
      </c>
      <c r="M103" s="113">
        <v>12215</v>
      </c>
      <c r="N103" s="202">
        <v>88</v>
      </c>
      <c r="O103" s="21">
        <v>18543</v>
      </c>
      <c r="P103" s="8">
        <v>96</v>
      </c>
    </row>
    <row r="104" spans="1:17" ht="14.25">
      <c r="A104" s="1"/>
      <c r="B104" s="167" t="s">
        <v>68</v>
      </c>
      <c r="C104" s="172">
        <f>C21+C26+C30+C35</f>
        <v>242500</v>
      </c>
      <c r="D104" s="173">
        <f>C105/C103*100</f>
        <v>71.19558651793983</v>
      </c>
      <c r="E104" s="370">
        <f>E21+E26+E30+E35</f>
        <v>150092</v>
      </c>
      <c r="F104" s="173">
        <f>E105/E103*100</f>
        <v>71.41483969397392</v>
      </c>
      <c r="G104" s="172">
        <f>G21+G26+G30+G35</f>
        <v>2070</v>
      </c>
      <c r="H104" s="173">
        <f>G105/G103*100</f>
        <v>57.06824512534819</v>
      </c>
      <c r="I104" s="172">
        <f>I21+I26+I30+I35</f>
        <v>4803</v>
      </c>
      <c r="J104" s="173">
        <f>I105/I103*100</f>
        <v>68.33183318331834</v>
      </c>
      <c r="K104" s="172">
        <f>K21+K26+K30+K35</f>
        <v>75617</v>
      </c>
      <c r="L104" s="173">
        <f>K105/K103*100</f>
        <v>73.56737646962098</v>
      </c>
      <c r="M104" s="172">
        <f>M21+M26+M30+M35</f>
        <v>9917</v>
      </c>
      <c r="N104" s="173">
        <f>M105/M103*100</f>
        <v>53.974621367171515</v>
      </c>
      <c r="O104" s="406">
        <f>O21+O26+O30+O35</f>
        <v>16671</v>
      </c>
      <c r="P104" s="173">
        <f>O105/O103*100</f>
        <v>90.03397508493771</v>
      </c>
      <c r="Q104" s="188"/>
    </row>
    <row r="105" spans="2:17" ht="14.25">
      <c r="B105" s="229" t="s">
        <v>117</v>
      </c>
      <c r="C105" s="245">
        <f>C39+C44+C48+C53</f>
        <v>212160</v>
      </c>
      <c r="D105" s="405">
        <f>C105/C104*100</f>
        <v>87.48865979381443</v>
      </c>
      <c r="E105" s="369">
        <f>E39+E44+E48+E53</f>
        <v>127789</v>
      </c>
      <c r="F105" s="405">
        <f>E105/E104*100</f>
        <v>85.14044719238866</v>
      </c>
      <c r="G105" s="245">
        <f>G39+G44+G48+G53</f>
        <v>1639</v>
      </c>
      <c r="H105" s="405">
        <f>G105/G104*100</f>
        <v>79.17874396135267</v>
      </c>
      <c r="I105" s="245">
        <f>I39+I44+I48+I53</f>
        <v>4555</v>
      </c>
      <c r="J105" s="405">
        <f>I105/I104*100</f>
        <v>94.83656048303143</v>
      </c>
      <c r="K105" s="245">
        <f>K39+K44+K48+K53</f>
        <v>71584</v>
      </c>
      <c r="L105" s="405">
        <f>K105/K104*100</f>
        <v>94.66654323763176</v>
      </c>
      <c r="M105" s="245">
        <f>M39+M44+M48+M53</f>
        <v>6593</v>
      </c>
      <c r="N105" s="405">
        <f>M105/M104*100</f>
        <v>66.48179893112837</v>
      </c>
      <c r="O105" s="369">
        <f>O39+O44+O48+O53</f>
        <v>16695</v>
      </c>
      <c r="P105" s="405">
        <f>O105/O104*100</f>
        <v>100.14396256973185</v>
      </c>
      <c r="Q105" s="188"/>
    </row>
    <row r="106" spans="2:17" ht="14.25">
      <c r="B106" s="425" t="s">
        <v>140</v>
      </c>
      <c r="C106" s="445">
        <f>C57+C62+C66+C71</f>
        <v>229556</v>
      </c>
      <c r="D106" s="599">
        <f>C106/C105*100</f>
        <v>108.19947209653091</v>
      </c>
      <c r="E106" s="595">
        <f>E57+E62+E66+E71</f>
        <v>142086</v>
      </c>
      <c r="F106" s="599">
        <f>E106/E105*100</f>
        <v>111.18797392576826</v>
      </c>
      <c r="G106" s="445">
        <f>G57+G62+G66+G71</f>
        <v>1752</v>
      </c>
      <c r="H106" s="599">
        <f>G106/G105*100</f>
        <v>106.89444783404515</v>
      </c>
      <c r="I106" s="445">
        <f>I57+I62+I66+I71</f>
        <v>4842</v>
      </c>
      <c r="J106" s="599">
        <f>I106/I105*100</f>
        <v>106.30076838638858</v>
      </c>
      <c r="K106" s="445">
        <f>K57+K62+K66+K71</f>
        <v>74312</v>
      </c>
      <c r="L106" s="599">
        <f>K106/K105*100</f>
        <v>103.8109074653554</v>
      </c>
      <c r="M106" s="445">
        <f>M57+M62+M66+M71</f>
        <v>6564</v>
      </c>
      <c r="N106" s="599">
        <f>M106/M105*100</f>
        <v>99.56013954193843</v>
      </c>
      <c r="O106" s="595">
        <f>O57+O62+O66+O71</f>
        <v>17464</v>
      </c>
      <c r="P106" s="599">
        <f>O106/O105*100</f>
        <v>104.60616951182988</v>
      </c>
      <c r="Q106" s="188"/>
    </row>
    <row r="107" spans="2:17" ht="14.25">
      <c r="B107" s="516" t="s">
        <v>143</v>
      </c>
      <c r="C107" s="528">
        <f>C75+C80+C84+C89</f>
        <v>203942</v>
      </c>
      <c r="D107" s="666">
        <f>C107/C106*100</f>
        <v>88.84193835055498</v>
      </c>
      <c r="E107" s="664">
        <f>E75+E80+E84+E89</f>
        <v>126660</v>
      </c>
      <c r="F107" s="666">
        <f>E107/E106*100</f>
        <v>89.14319496642878</v>
      </c>
      <c r="G107" s="528">
        <f>G75+G80+G84+G89</f>
        <v>1402</v>
      </c>
      <c r="H107" s="666">
        <f>G107/G106*100</f>
        <v>80.02283105022832</v>
      </c>
      <c r="I107" s="528">
        <f>I75+I80+I84+I89</f>
        <v>4124</v>
      </c>
      <c r="J107" s="666">
        <f>I107/I106*100</f>
        <v>85.17141676992979</v>
      </c>
      <c r="K107" s="528">
        <f>K75+K80+K84+K89</f>
        <v>66240</v>
      </c>
      <c r="L107" s="666">
        <f>K107/K106*100</f>
        <v>89.13768974055334</v>
      </c>
      <c r="M107" s="528">
        <f>M75+M80+M84+M89</f>
        <v>5516</v>
      </c>
      <c r="N107" s="666">
        <f>M107/M106*100</f>
        <v>84.03412553321145</v>
      </c>
      <c r="O107" s="664">
        <f>O75+O80+O84+O89</f>
        <v>16060</v>
      </c>
      <c r="P107" s="666">
        <f>O107/O106*100</f>
        <v>91.96060467246909</v>
      </c>
      <c r="Q107" s="188"/>
    </row>
    <row r="108" spans="2:15" ht="16.5" customHeight="1">
      <c r="B108" s="227" t="s">
        <v>110</v>
      </c>
      <c r="F108" s="491" t="s">
        <v>125</v>
      </c>
      <c r="G108" s="491"/>
      <c r="H108" s="491"/>
      <c r="I108" s="491"/>
      <c r="J108" s="491"/>
      <c r="K108" s="491"/>
      <c r="L108" s="491"/>
      <c r="M108" s="491"/>
      <c r="N108" s="491"/>
      <c r="O108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145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146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147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148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149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150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151</v>
      </c>
      <c r="C11" s="578">
        <f>E11+G11+I11+K11+M11</f>
        <v>18928</v>
      </c>
      <c r="D11" s="579">
        <f>C11/C10*100</f>
        <v>100.3658730579564</v>
      </c>
      <c r="E11" s="580">
        <v>6293</v>
      </c>
      <c r="F11" s="579">
        <f>E11/E10*100</f>
        <v>67.55045083726921</v>
      </c>
      <c r="G11" s="581">
        <v>121</v>
      </c>
      <c r="H11" s="579">
        <f>G11/G10*100</f>
        <v>72.45508982035929</v>
      </c>
      <c r="I11" s="578">
        <v>1331</v>
      </c>
      <c r="J11" s="579">
        <f>I11/I10*100</f>
        <v>75.71103526734926</v>
      </c>
      <c r="K11" s="578">
        <v>8551</v>
      </c>
      <c r="L11" s="579">
        <f>K11/K10*100</f>
        <v>140.71087707750536</v>
      </c>
      <c r="M11" s="578">
        <v>2632</v>
      </c>
      <c r="N11" s="579">
        <f>M11/M10*100</f>
        <v>170.7981829980532</v>
      </c>
      <c r="O11" s="582">
        <v>4511</v>
      </c>
      <c r="P11" s="583">
        <f>O11/O10*100</f>
        <v>97.66183156527387</v>
      </c>
      <c r="Q11" s="194"/>
    </row>
    <row r="12" spans="1:17" ht="14.25" customHeight="1">
      <c r="A12" s="1"/>
      <c r="B12" s="602" t="s">
        <v>144</v>
      </c>
      <c r="C12" s="603">
        <f>E12+G12+I12+K12+M12</f>
        <v>22035</v>
      </c>
      <c r="D12" s="601">
        <f>C12/C11*100</f>
        <v>116.41483516483517</v>
      </c>
      <c r="E12" s="604">
        <v>8719</v>
      </c>
      <c r="F12" s="601">
        <f>E12/E11*100</f>
        <v>138.5507706976005</v>
      </c>
      <c r="G12" s="605">
        <v>125</v>
      </c>
      <c r="H12" s="601">
        <f>G12/G11*100</f>
        <v>103.30578512396693</v>
      </c>
      <c r="I12" s="603">
        <v>1849</v>
      </c>
      <c r="J12" s="601">
        <f>I12/I11*100</f>
        <v>138.91810668670172</v>
      </c>
      <c r="K12" s="603">
        <v>8463</v>
      </c>
      <c r="L12" s="601">
        <f>K12/K11*100</f>
        <v>98.97088059876037</v>
      </c>
      <c r="M12" s="603">
        <v>2879</v>
      </c>
      <c r="N12" s="601">
        <f>M12/M11*100</f>
        <v>109.38449848024317</v>
      </c>
      <c r="O12" s="606">
        <v>5311</v>
      </c>
      <c r="P12" s="607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72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59" t="s">
        <v>29</v>
      </c>
      <c r="C66" s="560">
        <f t="shared" si="23"/>
        <v>27870</v>
      </c>
      <c r="D66" s="561">
        <f t="shared" si="16"/>
        <v>156.16944973663567</v>
      </c>
      <c r="E66" s="562">
        <v>12797</v>
      </c>
      <c r="F66" s="563">
        <f t="shared" si="17"/>
        <v>174.3935677296266</v>
      </c>
      <c r="G66" s="560">
        <v>140</v>
      </c>
      <c r="H66" s="560">
        <f t="shared" si="18"/>
        <v>155.55555555555557</v>
      </c>
      <c r="I66" s="560">
        <v>1737</v>
      </c>
      <c r="J66" s="560">
        <f t="shared" si="19"/>
        <v>94.09534127843988</v>
      </c>
      <c r="K66" s="560">
        <v>10552</v>
      </c>
      <c r="L66" s="560">
        <f t="shared" si="20"/>
        <v>144.05460750853243</v>
      </c>
      <c r="M66" s="560">
        <v>2644</v>
      </c>
      <c r="N66" s="560">
        <f t="shared" si="21"/>
        <v>212.0288692862871</v>
      </c>
      <c r="O66" s="564">
        <v>5325</v>
      </c>
      <c r="P66" s="560">
        <f t="shared" si="22"/>
        <v>113.00933786078097</v>
      </c>
      <c r="Q66" s="228"/>
    </row>
    <row r="67" spans="1:17" ht="18" customHeight="1">
      <c r="A67" s="1"/>
      <c r="B67" s="553" t="s">
        <v>106</v>
      </c>
      <c r="C67" s="554">
        <f>E67+G67+I67+K67+M67</f>
        <v>23209</v>
      </c>
      <c r="D67" s="555">
        <f t="shared" si="16"/>
        <v>131.5777538409207</v>
      </c>
      <c r="E67" s="556">
        <v>10001</v>
      </c>
      <c r="F67" s="557">
        <f>E67/E55*100</f>
        <v>115.11279926335175</v>
      </c>
      <c r="G67" s="554">
        <v>110</v>
      </c>
      <c r="H67" s="554">
        <f t="shared" si="18"/>
        <v>102.803738317757</v>
      </c>
      <c r="I67" s="554">
        <v>1350</v>
      </c>
      <c r="J67" s="554">
        <f t="shared" si="19"/>
        <v>96.08540925266904</v>
      </c>
      <c r="K67" s="554">
        <v>9373</v>
      </c>
      <c r="L67" s="554">
        <f t="shared" si="20"/>
        <v>142.99008390541573</v>
      </c>
      <c r="M67" s="554">
        <v>2375</v>
      </c>
      <c r="N67" s="554">
        <f t="shared" si="21"/>
        <v>268.6651583710407</v>
      </c>
      <c r="O67" s="558">
        <v>5234</v>
      </c>
      <c r="P67" s="554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>
      <c r="A70" s="1"/>
      <c r="B70" s="208" t="s">
        <v>72</v>
      </c>
      <c r="C70" s="210">
        <f t="shared" si="23"/>
        <v>22035</v>
      </c>
      <c r="D70" s="211">
        <f>C70/C58*100</f>
        <v>116.41483516483517</v>
      </c>
      <c r="E70" s="212">
        <v>8719</v>
      </c>
      <c r="F70" s="593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 t="shared" si="23"/>
        <v>23896</v>
      </c>
      <c r="D71" s="207">
        <f>C71/C59*100</f>
        <v>103.41007443309675</v>
      </c>
      <c r="E71" s="102">
        <v>11840</v>
      </c>
      <c r="F71" s="622">
        <f>E71/E59*100</f>
        <v>141.20453190220633</v>
      </c>
      <c r="G71" s="103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 t="shared" si="23"/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s="86" customFormat="1" ht="15" customHeight="1">
      <c r="A73" s="111"/>
      <c r="B73" s="208" t="s">
        <v>70</v>
      </c>
      <c r="C73" s="210">
        <v>24389</v>
      </c>
      <c r="D73" s="210">
        <v>125</v>
      </c>
      <c r="E73" s="214">
        <v>10955</v>
      </c>
      <c r="F73" s="210">
        <v>157</v>
      </c>
      <c r="G73" s="210">
        <v>128</v>
      </c>
      <c r="H73" s="210">
        <v>122</v>
      </c>
      <c r="I73" s="210">
        <v>824</v>
      </c>
      <c r="J73" s="210">
        <v>49</v>
      </c>
      <c r="K73" s="210">
        <v>10040</v>
      </c>
      <c r="L73" s="210">
        <v>114</v>
      </c>
      <c r="M73" s="210">
        <v>2442</v>
      </c>
      <c r="N73" s="210">
        <v>126</v>
      </c>
      <c r="O73" s="214">
        <v>5694</v>
      </c>
      <c r="P73" s="210">
        <v>116</v>
      </c>
      <c r="Q73" s="668"/>
    </row>
    <row r="74" spans="1:17" ht="15" customHeight="1">
      <c r="A74" s="1"/>
      <c r="B74" s="72" t="s">
        <v>11</v>
      </c>
      <c r="C74" s="56">
        <f aca="true" t="shared" si="24" ref="C74:C79">E74+G74+I74+K74+M74</f>
        <v>23066</v>
      </c>
      <c r="D74" s="207">
        <f aca="true" t="shared" si="25" ref="D74:D79">C74/C62*100</f>
        <v>106.35864803799511</v>
      </c>
      <c r="E74" s="102">
        <v>8174</v>
      </c>
      <c r="F74" s="56">
        <f aca="true" t="shared" si="26" ref="F74:F79">E74/E62*100</f>
        <v>82.96792529435648</v>
      </c>
      <c r="G74" s="56">
        <v>129</v>
      </c>
      <c r="H74" s="56">
        <f aca="true" t="shared" si="27" ref="H74:H79">G74/G62*100</f>
        <v>144.9438202247191</v>
      </c>
      <c r="I74" s="56">
        <v>2004</v>
      </c>
      <c r="J74" s="56">
        <f aca="true" t="shared" si="28" ref="J74:J79">I74/I62*100</f>
        <v>149.4407158836689</v>
      </c>
      <c r="K74" s="56">
        <v>10269</v>
      </c>
      <c r="L74" s="56">
        <f aca="true" t="shared" si="29" ref="L74:L79">K74/K62*100</f>
        <v>127.296392711045</v>
      </c>
      <c r="M74" s="56">
        <v>2490</v>
      </c>
      <c r="N74" s="56">
        <f aca="true" t="shared" si="30" ref="N74:N79">M74/M62*100</f>
        <v>106.50128314798974</v>
      </c>
      <c r="O74" s="98">
        <v>5583</v>
      </c>
      <c r="P74" s="56">
        <f aca="true" t="shared" si="31" ref="P74:P79">O74/O62*100</f>
        <v>111.34822497008376</v>
      </c>
      <c r="Q74" s="228"/>
    </row>
    <row r="75" spans="1:17" ht="15.75" customHeight="1">
      <c r="A75" s="1"/>
      <c r="B75" s="72" t="s">
        <v>32</v>
      </c>
      <c r="C75" s="56">
        <f t="shared" si="24"/>
        <v>21473</v>
      </c>
      <c r="D75" s="56">
        <f t="shared" si="25"/>
        <v>100.18662809685999</v>
      </c>
      <c r="E75" s="98">
        <v>9146</v>
      </c>
      <c r="F75" s="56">
        <f t="shared" si="26"/>
        <v>89.45618153364632</v>
      </c>
      <c r="G75" s="56">
        <v>144</v>
      </c>
      <c r="H75" s="56">
        <f t="shared" si="27"/>
        <v>95.36423841059603</v>
      </c>
      <c r="I75" s="56">
        <v>1706</v>
      </c>
      <c r="J75" s="56">
        <f t="shared" si="28"/>
        <v>162.63107721639656</v>
      </c>
      <c r="K75" s="56">
        <v>8266</v>
      </c>
      <c r="L75" s="56">
        <f t="shared" si="29"/>
        <v>103.89643036701861</v>
      </c>
      <c r="M75" s="56">
        <v>2211</v>
      </c>
      <c r="N75" s="56">
        <f t="shared" si="30"/>
        <v>107.69605455431078</v>
      </c>
      <c r="O75" s="98">
        <v>4943</v>
      </c>
      <c r="P75" s="56">
        <f t="shared" si="31"/>
        <v>111.17858749437697</v>
      </c>
      <c r="Q75" s="228"/>
    </row>
    <row r="76" spans="1:17" ht="15.75" customHeight="1">
      <c r="A76" s="1"/>
      <c r="B76" s="187" t="s">
        <v>121</v>
      </c>
      <c r="C76" s="88">
        <f t="shared" si="24"/>
        <v>21380</v>
      </c>
      <c r="D76" s="88">
        <f t="shared" si="25"/>
        <v>87.501023164443</v>
      </c>
      <c r="E76" s="89">
        <v>9314</v>
      </c>
      <c r="F76" s="210">
        <f t="shared" si="26"/>
        <v>70.78583371333029</v>
      </c>
      <c r="G76" s="88">
        <v>140</v>
      </c>
      <c r="H76" s="88">
        <f t="shared" si="27"/>
        <v>116.66666666666667</v>
      </c>
      <c r="I76" s="88">
        <v>1350</v>
      </c>
      <c r="J76" s="88">
        <f t="shared" si="28"/>
        <v>192.03413940256044</v>
      </c>
      <c r="K76" s="88">
        <v>8653</v>
      </c>
      <c r="L76" s="88">
        <f t="shared" si="29"/>
        <v>98.88012798537311</v>
      </c>
      <c r="M76" s="88">
        <v>1923</v>
      </c>
      <c r="N76" s="88">
        <f t="shared" si="30"/>
        <v>112.98472385428909</v>
      </c>
      <c r="O76" s="89">
        <v>5102</v>
      </c>
      <c r="P76" s="88">
        <f t="shared" si="31"/>
        <v>108.16196735213059</v>
      </c>
      <c r="Q76" s="668"/>
    </row>
    <row r="77" spans="1:17" ht="18" customHeight="1">
      <c r="A77" s="1"/>
      <c r="B77" s="422" t="s">
        <v>13</v>
      </c>
      <c r="C77" s="195">
        <f t="shared" si="24"/>
        <v>23157</v>
      </c>
      <c r="D77" s="196">
        <f t="shared" si="25"/>
        <v>82.98215437540314</v>
      </c>
      <c r="E77" s="197">
        <v>10600</v>
      </c>
      <c r="F77" s="56">
        <f t="shared" si="26"/>
        <v>84.59021626366611</v>
      </c>
      <c r="G77" s="195">
        <v>122</v>
      </c>
      <c r="H77" s="195">
        <f t="shared" si="27"/>
        <v>97.6</v>
      </c>
      <c r="I77" s="195">
        <v>1068</v>
      </c>
      <c r="J77" s="195">
        <f t="shared" si="28"/>
        <v>52.50737463126843</v>
      </c>
      <c r="K77" s="195">
        <v>9076</v>
      </c>
      <c r="L77" s="195">
        <f t="shared" si="29"/>
        <v>83.1211649418445</v>
      </c>
      <c r="M77" s="195">
        <v>2291</v>
      </c>
      <c r="N77" s="196">
        <f t="shared" si="30"/>
        <v>99.73878972572922</v>
      </c>
      <c r="O77" s="197">
        <v>5275</v>
      </c>
      <c r="P77" s="195">
        <f t="shared" si="31"/>
        <v>106.80299655800769</v>
      </c>
      <c r="Q77" s="228"/>
    </row>
    <row r="78" spans="1:17" ht="18" customHeight="1">
      <c r="A78" s="1"/>
      <c r="B78" s="72" t="s">
        <v>29</v>
      </c>
      <c r="C78" s="56">
        <f t="shared" si="24"/>
        <v>23238</v>
      </c>
      <c r="D78" s="207">
        <f t="shared" si="25"/>
        <v>83.3799784714747</v>
      </c>
      <c r="E78" s="102">
        <v>10856</v>
      </c>
      <c r="F78" s="103">
        <f t="shared" si="26"/>
        <v>84.83238258966945</v>
      </c>
      <c r="G78" s="56">
        <v>118</v>
      </c>
      <c r="H78" s="56">
        <f t="shared" si="27"/>
        <v>84.28571428571429</v>
      </c>
      <c r="I78" s="56">
        <v>802</v>
      </c>
      <c r="J78" s="56">
        <f t="shared" si="28"/>
        <v>46.17156016119747</v>
      </c>
      <c r="K78" s="56">
        <v>9682</v>
      </c>
      <c r="L78" s="56">
        <f t="shared" si="29"/>
        <v>91.75511751326762</v>
      </c>
      <c r="M78" s="56">
        <v>1780</v>
      </c>
      <c r="N78" s="56">
        <f t="shared" si="30"/>
        <v>67.32223903177005</v>
      </c>
      <c r="O78" s="98">
        <v>5260</v>
      </c>
      <c r="P78" s="56">
        <f t="shared" si="31"/>
        <v>98.77934272300469</v>
      </c>
      <c r="Q78" s="228"/>
    </row>
    <row r="79" spans="1:17" ht="18" customHeight="1">
      <c r="A79" s="1"/>
      <c r="B79" s="680" t="s">
        <v>106</v>
      </c>
      <c r="C79" s="681">
        <f t="shared" si="24"/>
        <v>23577</v>
      </c>
      <c r="D79" s="682">
        <f t="shared" si="25"/>
        <v>101.58559179628593</v>
      </c>
      <c r="E79" s="683">
        <v>9858</v>
      </c>
      <c r="F79" s="684">
        <f t="shared" si="26"/>
        <v>98.57014298570142</v>
      </c>
      <c r="G79" s="681">
        <v>169</v>
      </c>
      <c r="H79" s="681">
        <f t="shared" si="27"/>
        <v>153.63636363636363</v>
      </c>
      <c r="I79" s="681">
        <v>1925</v>
      </c>
      <c r="J79" s="681">
        <f t="shared" si="28"/>
        <v>142.59259259259258</v>
      </c>
      <c r="K79" s="681">
        <v>9082</v>
      </c>
      <c r="L79" s="681">
        <f t="shared" si="29"/>
        <v>96.8953376720367</v>
      </c>
      <c r="M79" s="681">
        <v>2543</v>
      </c>
      <c r="N79" s="681">
        <f t="shared" si="30"/>
        <v>107.07368421052632</v>
      </c>
      <c r="O79" s="685">
        <v>5062</v>
      </c>
      <c r="P79" s="681">
        <f t="shared" si="31"/>
        <v>96.71379442109286</v>
      </c>
      <c r="Q79" s="228"/>
    </row>
    <row r="80" spans="1:16" ht="3" customHeight="1">
      <c r="A80" s="1"/>
      <c r="B80" s="8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8"/>
    </row>
    <row r="81" spans="1:16" ht="14.25">
      <c r="A81" s="1"/>
      <c r="B81" s="8" t="s">
        <v>59</v>
      </c>
      <c r="C81" s="26">
        <v>29557</v>
      </c>
      <c r="D81" s="26">
        <v>111</v>
      </c>
      <c r="E81" s="27">
        <v>18587</v>
      </c>
      <c r="F81" s="26">
        <v>139</v>
      </c>
      <c r="G81" s="26">
        <v>180</v>
      </c>
      <c r="H81" s="26">
        <v>91</v>
      </c>
      <c r="I81" s="26">
        <v>2091</v>
      </c>
      <c r="J81" s="26">
        <v>208</v>
      </c>
      <c r="K81" s="26">
        <v>6454</v>
      </c>
      <c r="L81" s="26">
        <v>67</v>
      </c>
      <c r="M81" s="26">
        <v>2245</v>
      </c>
      <c r="N81" s="26">
        <v>95</v>
      </c>
      <c r="O81" s="27">
        <v>4814</v>
      </c>
      <c r="P81" s="12">
        <v>92</v>
      </c>
    </row>
    <row r="82" spans="1:16" ht="14.25">
      <c r="A82" s="1"/>
      <c r="B82" s="8" t="s">
        <v>60</v>
      </c>
      <c r="C82" s="26">
        <v>25800</v>
      </c>
      <c r="D82" s="26">
        <v>87</v>
      </c>
      <c r="E82" s="27">
        <v>13774</v>
      </c>
      <c r="F82" s="26">
        <v>74</v>
      </c>
      <c r="G82" s="26">
        <v>199</v>
      </c>
      <c r="H82" s="26">
        <v>111</v>
      </c>
      <c r="I82" s="26">
        <v>895</v>
      </c>
      <c r="J82" s="26">
        <v>43</v>
      </c>
      <c r="K82" s="26">
        <v>8370</v>
      </c>
      <c r="L82" s="26">
        <v>130</v>
      </c>
      <c r="M82" s="26">
        <v>2562</v>
      </c>
      <c r="N82" s="26">
        <v>114</v>
      </c>
      <c r="O82" s="27">
        <v>4908</v>
      </c>
      <c r="P82" s="12">
        <v>102</v>
      </c>
    </row>
    <row r="83" spans="1:16" ht="14.25">
      <c r="A83" s="1"/>
      <c r="B83" s="8" t="s">
        <v>61</v>
      </c>
      <c r="C83" s="26">
        <v>19426</v>
      </c>
      <c r="D83" s="26">
        <v>75</v>
      </c>
      <c r="E83" s="27">
        <v>7463</v>
      </c>
      <c r="F83" s="26">
        <v>54</v>
      </c>
      <c r="G83" s="26">
        <v>244</v>
      </c>
      <c r="H83" s="26">
        <v>123</v>
      </c>
      <c r="I83" s="26">
        <v>548</v>
      </c>
      <c r="J83" s="26">
        <v>62</v>
      </c>
      <c r="K83" s="26">
        <v>8374</v>
      </c>
      <c r="L83" s="26">
        <v>100</v>
      </c>
      <c r="M83" s="26">
        <v>2797</v>
      </c>
      <c r="N83" s="26">
        <v>109</v>
      </c>
      <c r="O83" s="27">
        <v>5306</v>
      </c>
      <c r="P83" s="12">
        <v>108</v>
      </c>
    </row>
    <row r="84" spans="1:16" ht="14.25">
      <c r="A84" s="54"/>
      <c r="B84" s="8" t="s">
        <v>108</v>
      </c>
      <c r="C84" s="26">
        <v>29623</v>
      </c>
      <c r="D84" s="26">
        <v>152</v>
      </c>
      <c r="E84" s="27">
        <v>14026</v>
      </c>
      <c r="F84" s="26">
        <v>188</v>
      </c>
      <c r="G84" s="26">
        <v>197</v>
      </c>
      <c r="H84" s="26">
        <v>81</v>
      </c>
      <c r="I84" s="26">
        <v>2083</v>
      </c>
      <c r="J84" s="26">
        <v>380</v>
      </c>
      <c r="K84" s="26">
        <v>10262</v>
      </c>
      <c r="L84" s="26">
        <v>123</v>
      </c>
      <c r="M84" s="26">
        <v>3055</v>
      </c>
      <c r="N84" s="26">
        <v>109</v>
      </c>
      <c r="O84" s="27">
        <v>5193</v>
      </c>
      <c r="P84" s="12">
        <v>98</v>
      </c>
    </row>
    <row r="85" spans="1:16" ht="14.25">
      <c r="A85" s="57"/>
      <c r="B85" s="168" t="s">
        <v>63</v>
      </c>
      <c r="C85" s="91">
        <v>31477</v>
      </c>
      <c r="D85" s="91">
        <f>C85/C83*100</f>
        <v>162.0354164521775</v>
      </c>
      <c r="E85" s="175">
        <v>13945</v>
      </c>
      <c r="F85" s="91">
        <f>E85/E83*100</f>
        <v>186.8551520836125</v>
      </c>
      <c r="G85" s="91">
        <v>112</v>
      </c>
      <c r="H85" s="91">
        <f>G85/G83*100</f>
        <v>45.90163934426229</v>
      </c>
      <c r="I85" s="91">
        <v>2183</v>
      </c>
      <c r="J85" s="91">
        <f>I85/I83*100</f>
        <v>398.35766423357666</v>
      </c>
      <c r="K85" s="91">
        <v>12381</v>
      </c>
      <c r="L85" s="91">
        <f>K85/K83*100</f>
        <v>147.85048961069978</v>
      </c>
      <c r="M85" s="91">
        <v>2847</v>
      </c>
      <c r="N85" s="91">
        <f>M85/M83*100</f>
        <v>101.78762960314623</v>
      </c>
      <c r="O85" s="175">
        <v>5467</v>
      </c>
      <c r="P85" s="91">
        <f>O85/O83*100</f>
        <v>103.03430079155673</v>
      </c>
    </row>
    <row r="86" spans="2:16" ht="14.25">
      <c r="B86" s="229" t="s">
        <v>116</v>
      </c>
      <c r="C86" s="245">
        <v>16307</v>
      </c>
      <c r="D86" s="245">
        <v>52</v>
      </c>
      <c r="E86" s="369">
        <v>6394</v>
      </c>
      <c r="F86" s="285">
        <v>46</v>
      </c>
      <c r="G86" s="245">
        <v>85</v>
      </c>
      <c r="H86" s="245">
        <v>76</v>
      </c>
      <c r="I86" s="245">
        <v>1875</v>
      </c>
      <c r="J86" s="245">
        <v>86</v>
      </c>
      <c r="K86" s="245">
        <v>6145</v>
      </c>
      <c r="L86" s="245">
        <v>50</v>
      </c>
      <c r="M86" s="245">
        <v>1808</v>
      </c>
      <c r="N86" s="245">
        <v>64</v>
      </c>
      <c r="O86" s="369">
        <v>4648</v>
      </c>
      <c r="P86" s="245">
        <v>85</v>
      </c>
    </row>
    <row r="87" spans="2:16" ht="14.25">
      <c r="B87" s="425" t="s">
        <v>139</v>
      </c>
      <c r="C87" s="449">
        <v>19449</v>
      </c>
      <c r="D87" s="449">
        <f>C87/C86*100</f>
        <v>119.26779910467897</v>
      </c>
      <c r="E87" s="600">
        <v>6974</v>
      </c>
      <c r="F87" s="449">
        <f>E87/E86*100</f>
        <v>109.07100406631216</v>
      </c>
      <c r="G87" s="449">
        <v>74</v>
      </c>
      <c r="H87" s="449">
        <f>G87/G86*100</f>
        <v>87.05882352941177</v>
      </c>
      <c r="I87" s="449">
        <v>1690</v>
      </c>
      <c r="J87" s="449">
        <f>I87/I86*100</f>
        <v>90.13333333333333</v>
      </c>
      <c r="K87" s="449">
        <v>8780</v>
      </c>
      <c r="L87" s="449">
        <f>K87/K86*100</f>
        <v>142.88039056143208</v>
      </c>
      <c r="M87" s="449">
        <v>1931</v>
      </c>
      <c r="N87" s="449">
        <f>M87/M86*100</f>
        <v>106.80309734513274</v>
      </c>
      <c r="O87" s="600">
        <v>4890</v>
      </c>
      <c r="P87" s="449">
        <f>O87/O86*100</f>
        <v>105.20654044750431</v>
      </c>
    </row>
    <row r="88" spans="2:16" ht="14.25">
      <c r="B88" s="602" t="s">
        <v>144</v>
      </c>
      <c r="C88" s="532">
        <v>24389</v>
      </c>
      <c r="D88" s="532">
        <f>C88/C87*100</f>
        <v>125.39976348398376</v>
      </c>
      <c r="E88" s="667">
        <v>10955</v>
      </c>
      <c r="F88" s="532">
        <f>E88/E87*100</f>
        <v>157.08345282477774</v>
      </c>
      <c r="G88" s="532">
        <v>128</v>
      </c>
      <c r="H88" s="532">
        <f>G88/G87*100</f>
        <v>172.97297297297297</v>
      </c>
      <c r="I88" s="532">
        <v>824</v>
      </c>
      <c r="J88" s="532">
        <f>I88/I87*100</f>
        <v>48.757396449704146</v>
      </c>
      <c r="K88" s="532">
        <v>10040</v>
      </c>
      <c r="L88" s="532">
        <f>K88/K87*100</f>
        <v>114.3507972665148</v>
      </c>
      <c r="M88" s="532">
        <v>2442</v>
      </c>
      <c r="N88" s="532">
        <f>M88/M87*100</f>
        <v>126.4629725530813</v>
      </c>
      <c r="O88" s="667">
        <v>5694</v>
      </c>
      <c r="P88" s="532">
        <f>O88/O87*100</f>
        <v>116.44171779141104</v>
      </c>
    </row>
    <row r="89" spans="2:17" ht="18" customHeight="1">
      <c r="B89" s="227" t="s">
        <v>110</v>
      </c>
      <c r="F89" s="491" t="s">
        <v>125</v>
      </c>
      <c r="G89" s="491"/>
      <c r="H89" s="491"/>
      <c r="I89" s="491"/>
      <c r="J89" s="491"/>
      <c r="K89" s="491"/>
      <c r="L89" s="491"/>
      <c r="M89" s="491"/>
      <c r="N89" s="491"/>
      <c r="O89" s="491"/>
      <c r="Q89" s="228"/>
    </row>
    <row r="91" ht="14.25">
      <c r="D91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152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10848</v>
      </c>
      <c r="D9" s="149">
        <v>1505</v>
      </c>
      <c r="E9" s="149">
        <v>0</v>
      </c>
      <c r="F9" s="149">
        <v>9869</v>
      </c>
      <c r="G9" s="410">
        <v>119.7</v>
      </c>
      <c r="H9" s="150">
        <v>0</v>
      </c>
      <c r="I9" s="151">
        <v>10554</v>
      </c>
      <c r="J9" s="148">
        <v>10554</v>
      </c>
      <c r="K9" s="410">
        <v>100.3</v>
      </c>
      <c r="L9" s="149">
        <v>276</v>
      </c>
      <c r="M9" s="149">
        <f>J9+L9</f>
        <v>10830</v>
      </c>
      <c r="N9" s="410">
        <v>98.1</v>
      </c>
      <c r="O9" s="152">
        <v>1534</v>
      </c>
      <c r="P9" s="153">
        <v>9858</v>
      </c>
      <c r="Q9" s="418">
        <v>98.6</v>
      </c>
    </row>
    <row r="10" spans="2:17" s="122" customFormat="1" ht="45" customHeight="1">
      <c r="B10" s="142" t="s">
        <v>88</v>
      </c>
      <c r="C10" s="148">
        <v>118</v>
      </c>
      <c r="D10" s="149">
        <v>37</v>
      </c>
      <c r="E10" s="149">
        <v>0</v>
      </c>
      <c r="F10" s="149">
        <v>127</v>
      </c>
      <c r="G10" s="410">
        <v>198.4</v>
      </c>
      <c r="H10" s="150">
        <v>1</v>
      </c>
      <c r="I10" s="151">
        <v>83</v>
      </c>
      <c r="J10" s="148">
        <v>84</v>
      </c>
      <c r="K10" s="410">
        <v>70.6</v>
      </c>
      <c r="L10" s="149">
        <v>0</v>
      </c>
      <c r="M10" s="149">
        <f>J10+L10</f>
        <v>84</v>
      </c>
      <c r="N10" s="410">
        <v>70.6</v>
      </c>
      <c r="O10" s="152">
        <v>29</v>
      </c>
      <c r="P10" s="153">
        <v>169</v>
      </c>
      <c r="Q10" s="418">
        <v>153.6</v>
      </c>
    </row>
    <row r="11" spans="2:17" s="122" customFormat="1" ht="45" customHeight="1">
      <c r="B11" s="142" t="s">
        <v>89</v>
      </c>
      <c r="C11" s="148">
        <v>802</v>
      </c>
      <c r="D11" s="149">
        <v>8</v>
      </c>
      <c r="E11" s="149">
        <v>0</v>
      </c>
      <c r="F11" s="149">
        <v>1414</v>
      </c>
      <c r="G11" s="410" t="s">
        <v>138</v>
      </c>
      <c r="H11" s="150">
        <v>0</v>
      </c>
      <c r="I11" s="151">
        <v>292</v>
      </c>
      <c r="J11" s="148">
        <v>292</v>
      </c>
      <c r="K11" s="410">
        <v>75.3</v>
      </c>
      <c r="L11" s="149">
        <v>0</v>
      </c>
      <c r="M11" s="149">
        <f>J11+L11</f>
        <v>292</v>
      </c>
      <c r="N11" s="410">
        <v>75.3</v>
      </c>
      <c r="O11" s="152">
        <v>7</v>
      </c>
      <c r="P11" s="153">
        <v>1925</v>
      </c>
      <c r="Q11" s="418">
        <v>142.6</v>
      </c>
    </row>
    <row r="12" spans="2:17" s="122" customFormat="1" ht="45" customHeight="1">
      <c r="B12" s="142" t="s">
        <v>93</v>
      </c>
      <c r="C12" s="148">
        <v>9652</v>
      </c>
      <c r="D12" s="149">
        <v>712</v>
      </c>
      <c r="E12" s="149">
        <v>0</v>
      </c>
      <c r="F12" s="149">
        <v>4804</v>
      </c>
      <c r="G12" s="411">
        <v>97.7</v>
      </c>
      <c r="H12" s="148">
        <v>0</v>
      </c>
      <c r="I12" s="149">
        <v>5374</v>
      </c>
      <c r="J12" s="149">
        <v>5374</v>
      </c>
      <c r="K12" s="410">
        <v>88.1</v>
      </c>
      <c r="L12" s="149">
        <v>0</v>
      </c>
      <c r="M12" s="149">
        <f>J12+L12</f>
        <v>5374</v>
      </c>
      <c r="N12" s="410">
        <v>88.1</v>
      </c>
      <c r="O12" s="154">
        <v>712</v>
      </c>
      <c r="P12" s="148">
        <v>9082</v>
      </c>
      <c r="Q12" s="419">
        <v>96.9</v>
      </c>
    </row>
    <row r="13" spans="2:17" s="122" customFormat="1" ht="45" customHeight="1" thickBot="1">
      <c r="B13" s="142" t="s">
        <v>90</v>
      </c>
      <c r="C13" s="148">
        <v>1851</v>
      </c>
      <c r="D13" s="149">
        <v>63</v>
      </c>
      <c r="E13" s="149">
        <v>0</v>
      </c>
      <c r="F13" s="149">
        <v>1208</v>
      </c>
      <c r="G13" s="412">
        <v>2157.1</v>
      </c>
      <c r="H13" s="150">
        <v>1</v>
      </c>
      <c r="I13" s="151">
        <v>486</v>
      </c>
      <c r="J13" s="148">
        <v>487</v>
      </c>
      <c r="K13" s="410">
        <v>102.1</v>
      </c>
      <c r="L13" s="149">
        <v>30</v>
      </c>
      <c r="M13" s="149">
        <f>J13+L13</f>
        <v>517</v>
      </c>
      <c r="N13" s="410">
        <v>102</v>
      </c>
      <c r="O13" s="152">
        <v>62</v>
      </c>
      <c r="P13" s="155">
        <v>2543</v>
      </c>
      <c r="Q13" s="418">
        <v>107.1</v>
      </c>
    </row>
    <row r="14" spans="2:17" s="122" customFormat="1" ht="45" customHeight="1" thickBot="1">
      <c r="B14" s="143" t="s">
        <v>91</v>
      </c>
      <c r="C14" s="156">
        <f>SUM(C9:C13)</f>
        <v>23271</v>
      </c>
      <c r="D14" s="157">
        <f>SUM(D9:D13)</f>
        <v>2325</v>
      </c>
      <c r="E14" s="157">
        <f>SUM(E9:E13)</f>
        <v>0</v>
      </c>
      <c r="F14" s="157">
        <f>SUM(F9:F13)</f>
        <v>17422</v>
      </c>
      <c r="G14" s="413">
        <v>131.2</v>
      </c>
      <c r="H14" s="156">
        <f>SUM(H9:H13)</f>
        <v>2</v>
      </c>
      <c r="I14" s="157">
        <f>SUM(I9:I13)</f>
        <v>16789</v>
      </c>
      <c r="J14" s="157">
        <f>SUM(J9:J13)</f>
        <v>16791</v>
      </c>
      <c r="K14" s="416">
        <v>95.3</v>
      </c>
      <c r="L14" s="157">
        <f>SUM(L9:L13)</f>
        <v>306</v>
      </c>
      <c r="M14" s="157">
        <f>SUM(M9:M13)</f>
        <v>17097</v>
      </c>
      <c r="N14" s="413">
        <v>94.2</v>
      </c>
      <c r="O14" s="158">
        <f>SUM(O9:O13)</f>
        <v>2344</v>
      </c>
      <c r="P14" s="159">
        <f>SUM(P9:P13)</f>
        <v>23577</v>
      </c>
      <c r="Q14" s="420">
        <v>101.6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5259</v>
      </c>
      <c r="D16" s="164">
        <v>124</v>
      </c>
      <c r="E16" s="164">
        <v>0</v>
      </c>
      <c r="F16" s="164">
        <v>1062</v>
      </c>
      <c r="G16" s="415">
        <v>83.8</v>
      </c>
      <c r="H16" s="165">
        <v>2</v>
      </c>
      <c r="I16" s="165">
        <v>1300</v>
      </c>
      <c r="J16" s="165">
        <v>1302</v>
      </c>
      <c r="K16" s="417">
        <v>93.9</v>
      </c>
      <c r="L16" s="166">
        <v>39</v>
      </c>
      <c r="M16" s="206">
        <f>J16+L16</f>
        <v>1341</v>
      </c>
      <c r="N16" s="620">
        <v>93.6</v>
      </c>
      <c r="O16" s="621">
        <v>42</v>
      </c>
      <c r="P16" s="165">
        <v>5062</v>
      </c>
      <c r="Q16" s="415">
        <v>96.7</v>
      </c>
    </row>
    <row r="17" s="122" customFormat="1" ht="17.25"/>
    <row r="18" spans="2:16" s="122" customFormat="1" ht="17.2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2012-09-10T06:26:46Z</cp:lastPrinted>
  <dcterms:created xsi:type="dcterms:W3CDTF">2001-04-23T00:24:46Z</dcterms:created>
  <dcterms:modified xsi:type="dcterms:W3CDTF">2012-10-10T07:03:33Z</dcterms:modified>
  <cp:category/>
  <cp:version/>
  <cp:contentType/>
  <cp:contentStatus/>
</cp:coreProperties>
</file>