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25" activeTab="0"/>
  </bookViews>
  <sheets>
    <sheet name="　Ｈ２４ ＯＰ実績" sheetId="1" r:id="rId1"/>
  </sheets>
  <externalReferences>
    <externalReference r:id="rId4"/>
  </externalReferences>
  <definedNames>
    <definedName name="_xlnm.Print_Area" localSheetId="0">'　Ｈ２４ ＯＰ実績'!$A$1:$R$42</definedName>
  </definedNames>
  <calcPr fullCalcOnLoad="1"/>
</workbook>
</file>

<file path=xl/sharedStrings.xml><?xml version="1.0" encoding="utf-8"?>
<sst xmlns="http://schemas.openxmlformats.org/spreadsheetml/2006/main" count="108" uniqueCount="48">
  <si>
    <t>表－１　延伸ポリプロピレン（ＯＰＰ）フィルムの生産、出荷、在庫実績</t>
  </si>
  <si>
    <t>　　　＜単位：　トン、　％＞</t>
  </si>
  <si>
    <t>年</t>
  </si>
  <si>
    <t>月</t>
  </si>
  <si>
    <t>生　　産</t>
  </si>
  <si>
    <t>国内出荷</t>
  </si>
  <si>
    <t>輸　　出</t>
  </si>
  <si>
    <t>出荷計</t>
  </si>
  <si>
    <t>在　　庫</t>
  </si>
  <si>
    <t>数量</t>
  </si>
  <si>
    <t>前月比</t>
  </si>
  <si>
    <t>前年比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</si>
  <si>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</si>
  <si>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</si>
  <si>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</si>
  <si>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</si>
  <si>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</si>
  <si>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</si>
  <si>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</si>
  <si>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</si>
  <si>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</si>
  <si>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</si>
  <si>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</si>
  <si>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</si>
  <si>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累計</t>
  </si>
  <si>
    <t>表－２　延伸ポリプロピレン（ＯＰＰ)フィルム内需内訳</t>
  </si>
  <si>
    <t>表－３　延伸ポリプロピレン（ＯＰＰ)フィルム地区別出荷実績</t>
  </si>
  <si>
    <t>　　　　　　　＜単位：トン、％＞</t>
  </si>
  <si>
    <t>＜単位：トン、％＞</t>
  </si>
  <si>
    <t>食品</t>
  </si>
  <si>
    <t>工業用・他</t>
  </si>
  <si>
    <t>繊維・雑貨</t>
  </si>
  <si>
    <t>内需計</t>
  </si>
  <si>
    <t>関東地区以北</t>
  </si>
  <si>
    <t>中部地区</t>
  </si>
  <si>
    <t>関西地区以西</t>
  </si>
  <si>
    <t>注；　関東地区、中部地区及び関西地区の区分は各社の販売エリアによる</t>
  </si>
  <si>
    <t>区分に従っている。</t>
  </si>
  <si>
    <t>日本ポリプロピレンフィルム工業会</t>
  </si>
  <si>
    <t>２４年</t>
  </si>
  <si>
    <t>－</t>
  </si>
  <si>
    <t>23年10月累計</t>
  </si>
  <si>
    <t>*平成23年10月</t>
  </si>
  <si>
    <t>％</t>
  </si>
  <si>
    <t>９月</t>
  </si>
  <si>
    <t>H23年10月累計</t>
  </si>
  <si>
    <t>*H23年10月</t>
  </si>
  <si>
    <t>平成２４年　延伸ポリプロピレン（ＯＰＰ）フィルム生産・出荷・在庫等実績　　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</si>
</sst>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_ "/>
    <numFmt numFmtId="178" formatCode="#,##0.0"/>
    <numFmt numFmtId="179" formatCode="0.0;[Red]0.0"/>
    <numFmt numFmtId="180" formatCode="#,##0.0;[Red]\-#,##0.0"/>
    <numFmt numFmtId="181" formatCode="0.000_ "/>
    <numFmt numFmtId="182" formatCode="0_);[Red]\(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002E8A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176" fontId="0" fillId="0" borderId="15" xfId="48" applyNumberFormat="1" applyFont="1" applyBorder="1" applyAlignment="1">
      <alignment vertical="center" wrapText="1"/>
    </xf>
    <xf numFmtId="177" fontId="0" fillId="0" borderId="17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38" fontId="0" fillId="0" borderId="15" xfId="48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176" fontId="0" fillId="0" borderId="18" xfId="48" applyNumberFormat="1" applyFont="1" applyBorder="1" applyAlignment="1">
      <alignment vertical="center" wrapText="1"/>
    </xf>
    <xf numFmtId="177" fontId="0" fillId="0" borderId="20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0" fontId="0" fillId="0" borderId="19" xfId="0" applyFill="1" applyBorder="1" applyAlignment="1">
      <alignment horizontal="right" vertical="center"/>
    </xf>
    <xf numFmtId="38" fontId="0" fillId="0" borderId="18" xfId="48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176" fontId="0" fillId="0" borderId="18" xfId="48" applyNumberFormat="1" applyFont="1" applyBorder="1" applyAlignment="1">
      <alignment vertical="center" wrapText="1"/>
    </xf>
    <xf numFmtId="177" fontId="0" fillId="0" borderId="20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horizontal="right" vertical="center"/>
    </xf>
    <xf numFmtId="177" fontId="0" fillId="33" borderId="20" xfId="0" applyNumberFormat="1" applyFill="1" applyBorder="1" applyAlignment="1">
      <alignment vertical="center"/>
    </xf>
    <xf numFmtId="177" fontId="0" fillId="33" borderId="19" xfId="0" applyNumberFormat="1" applyFill="1" applyBorder="1" applyAlignment="1">
      <alignment vertical="center"/>
    </xf>
    <xf numFmtId="176" fontId="0" fillId="33" borderId="18" xfId="48" applyNumberFormat="1" applyFont="1" applyFill="1" applyBorder="1" applyAlignment="1">
      <alignment vertical="center" wrapText="1"/>
    </xf>
    <xf numFmtId="38" fontId="0" fillId="33" borderId="18" xfId="48" applyFon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33" borderId="18" xfId="48" applyNumberFormat="1" applyFont="1" applyFill="1" applyBorder="1" applyAlignment="1">
      <alignment vertical="center" wrapText="1"/>
    </xf>
    <xf numFmtId="38" fontId="0" fillId="33" borderId="18" xfId="48" applyFont="1" applyFill="1" applyBorder="1" applyAlignment="1">
      <alignment vertical="center"/>
    </xf>
    <xf numFmtId="177" fontId="0" fillId="33" borderId="19" xfId="0" applyNumberFormat="1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176" fontId="0" fillId="33" borderId="12" xfId="48" applyNumberFormat="1" applyFont="1" applyFill="1" applyBorder="1" applyAlignment="1">
      <alignment vertical="center"/>
    </xf>
    <xf numFmtId="177" fontId="0" fillId="33" borderId="13" xfId="0" applyNumberFormat="1" applyFill="1" applyBorder="1" applyAlignment="1" quotePrefix="1">
      <alignment horizontal="center" vertical="center"/>
    </xf>
    <xf numFmtId="177" fontId="0" fillId="33" borderId="14" xfId="0" applyNumberFormat="1" applyFill="1" applyBorder="1" applyAlignment="1">
      <alignment vertical="center"/>
    </xf>
    <xf numFmtId="176" fontId="0" fillId="33" borderId="12" xfId="48" applyNumberFormat="1" applyFont="1" applyFill="1" applyBorder="1" applyAlignment="1">
      <alignment vertical="center" wrapText="1"/>
    </xf>
    <xf numFmtId="177" fontId="0" fillId="33" borderId="13" xfId="0" applyNumberForma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38" fontId="0" fillId="0" borderId="2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0" fontId="0" fillId="0" borderId="25" xfId="0" applyBorder="1" applyAlignment="1">
      <alignment horizontal="right" vertical="center"/>
    </xf>
    <xf numFmtId="0" fontId="0" fillId="0" borderId="16" xfId="0" applyNumberFormat="1" applyBorder="1" applyAlignment="1">
      <alignment vertical="center"/>
    </xf>
    <xf numFmtId="0" fontId="0" fillId="0" borderId="26" xfId="0" applyNumberFormat="1" applyBorder="1" applyAlignment="1">
      <alignment vertical="center"/>
    </xf>
    <xf numFmtId="0" fontId="0" fillId="0" borderId="27" xfId="0" applyBorder="1" applyAlignment="1">
      <alignment horizontal="right" vertical="center"/>
    </xf>
    <xf numFmtId="178" fontId="0" fillId="0" borderId="20" xfId="0" applyNumberForma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0" fontId="0" fillId="0" borderId="28" xfId="0" applyBorder="1" applyAlignment="1">
      <alignment horizontal="right" vertical="center"/>
    </xf>
    <xf numFmtId="0" fontId="0" fillId="0" borderId="19" xfId="0" applyNumberFormat="1" applyBorder="1" applyAlignment="1">
      <alignment vertical="center"/>
    </xf>
    <xf numFmtId="0" fontId="0" fillId="0" borderId="27" xfId="0" applyFill="1" applyBorder="1" applyAlignment="1">
      <alignment horizontal="right" vertical="center"/>
    </xf>
    <xf numFmtId="0" fontId="0" fillId="0" borderId="28" xfId="0" applyFill="1" applyBorder="1" applyAlignment="1">
      <alignment horizontal="right" vertical="center"/>
    </xf>
    <xf numFmtId="0" fontId="0" fillId="0" borderId="19" xfId="48" applyNumberFormat="1" applyFont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0" fontId="0" fillId="0" borderId="19" xfId="0" applyNumberFormat="1" applyFill="1" applyBorder="1" applyAlignment="1">
      <alignment vertical="center"/>
    </xf>
    <xf numFmtId="0" fontId="0" fillId="0" borderId="19" xfId="48" applyNumberFormat="1" applyFont="1" applyFill="1" applyBorder="1" applyAlignment="1">
      <alignment vertical="center"/>
    </xf>
    <xf numFmtId="180" fontId="0" fillId="0" borderId="19" xfId="48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30" xfId="0" applyNumberFormat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38" fontId="0" fillId="0" borderId="31" xfId="48" applyFont="1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0" applyNumberForma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5" xfId="0" applyBorder="1" applyAlignment="1">
      <alignment horizontal="right" vertical="center"/>
    </xf>
    <xf numFmtId="178" fontId="0" fillId="0" borderId="32" xfId="0" applyNumberFormat="1" applyBorder="1" applyAlignment="1">
      <alignment vertical="center"/>
    </xf>
    <xf numFmtId="38" fontId="0" fillId="0" borderId="13" xfId="48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44" fillId="0" borderId="0" xfId="0" applyNumberFormat="1" applyFont="1" applyFill="1" applyBorder="1" applyAlignment="1">
      <alignment vertical="center"/>
    </xf>
    <xf numFmtId="179" fontId="0" fillId="0" borderId="16" xfId="0" applyNumberFormat="1" applyBorder="1" applyAlignment="1">
      <alignment horizontal="right" vertical="center"/>
    </xf>
    <xf numFmtId="179" fontId="0" fillId="0" borderId="19" xfId="0" applyNumberFormat="1" applyBorder="1" applyAlignment="1">
      <alignment vertical="center"/>
    </xf>
    <xf numFmtId="176" fontId="44" fillId="0" borderId="23" xfId="0" applyNumberFormat="1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38" fontId="44" fillId="0" borderId="23" xfId="0" applyNumberFormat="1" applyFont="1" applyFill="1" applyBorder="1" applyAlignment="1">
      <alignment vertical="center"/>
    </xf>
    <xf numFmtId="176" fontId="44" fillId="0" borderId="35" xfId="0" applyNumberFormat="1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38" fontId="44" fillId="0" borderId="35" xfId="0" applyNumberFormat="1" applyFont="1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177" fontId="0" fillId="0" borderId="19" xfId="0" applyNumberFormat="1" applyFill="1" applyBorder="1" applyAlignment="1">
      <alignment vertical="center"/>
    </xf>
    <xf numFmtId="177" fontId="0" fillId="0" borderId="38" xfId="48" applyNumberFormat="1" applyFont="1" applyFill="1" applyBorder="1" applyAlignment="1">
      <alignment vertical="center"/>
    </xf>
    <xf numFmtId="177" fontId="0" fillId="0" borderId="19" xfId="0" applyNumberFormat="1" applyFill="1" applyBorder="1" applyAlignment="1">
      <alignment vertical="center" wrapText="1"/>
    </xf>
    <xf numFmtId="177" fontId="6" fillId="0" borderId="25" xfId="0" applyNumberFormat="1" applyFont="1" applyFill="1" applyBorder="1" applyAlignment="1">
      <alignment horizontal="center" vertical="center" wrapText="1"/>
    </xf>
    <xf numFmtId="38" fontId="44" fillId="0" borderId="33" xfId="0" applyNumberFormat="1" applyFont="1" applyFill="1" applyBorder="1" applyAlignment="1">
      <alignment vertical="center"/>
    </xf>
    <xf numFmtId="0" fontId="44" fillId="0" borderId="33" xfId="0" applyFont="1" applyFill="1" applyBorder="1" applyAlignment="1">
      <alignment vertical="center"/>
    </xf>
    <xf numFmtId="0" fontId="44" fillId="0" borderId="34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177" fontId="0" fillId="0" borderId="37" xfId="48" applyNumberFormat="1" applyFont="1" applyFill="1" applyBorder="1" applyAlignment="1">
      <alignment vertical="center"/>
    </xf>
    <xf numFmtId="177" fontId="0" fillId="0" borderId="11" xfId="0" applyNumberFormat="1" applyFill="1" applyBorder="1" applyAlignment="1">
      <alignment vertical="center" wrapText="1"/>
    </xf>
    <xf numFmtId="177" fontId="6" fillId="0" borderId="39" xfId="0" applyNumberFormat="1" applyFont="1" applyFill="1" applyBorder="1" applyAlignment="1">
      <alignment horizontal="center" vertical="center" wrapText="1"/>
    </xf>
    <xf numFmtId="38" fontId="44" fillId="0" borderId="36" xfId="0" applyNumberFormat="1" applyFont="1" applyFill="1" applyBorder="1" applyAlignment="1">
      <alignment vertical="center"/>
    </xf>
    <xf numFmtId="0" fontId="44" fillId="0" borderId="21" xfId="0" applyFont="1" applyFill="1" applyBorder="1" applyAlignment="1">
      <alignment vertical="center"/>
    </xf>
    <xf numFmtId="0" fontId="44" fillId="0" borderId="36" xfId="0" applyFont="1" applyFill="1" applyBorder="1" applyAlignment="1">
      <alignment vertical="center"/>
    </xf>
    <xf numFmtId="0" fontId="44" fillId="0" borderId="37" xfId="0" applyFont="1" applyFill="1" applyBorder="1" applyAlignment="1">
      <alignment vertical="center"/>
    </xf>
    <xf numFmtId="38" fontId="44" fillId="0" borderId="40" xfId="0" applyNumberFormat="1" applyFont="1" applyFill="1" applyBorder="1" applyAlignment="1">
      <alignment vertical="center"/>
    </xf>
    <xf numFmtId="38" fontId="44" fillId="0" borderId="41" xfId="0" applyNumberFormat="1" applyFont="1" applyFill="1" applyBorder="1" applyAlignment="1">
      <alignment vertical="center"/>
    </xf>
    <xf numFmtId="178" fontId="0" fillId="0" borderId="42" xfId="0" applyNumberForma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20" xfId="48" applyFont="1" applyFill="1" applyBorder="1" applyAlignment="1">
      <alignment vertical="center"/>
    </xf>
    <xf numFmtId="38" fontId="0" fillId="0" borderId="43" xfId="48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8" fontId="0" fillId="0" borderId="44" xfId="0" applyNumberFormat="1" applyBorder="1" applyAlignment="1">
      <alignment vertical="center"/>
    </xf>
    <xf numFmtId="178" fontId="0" fillId="0" borderId="43" xfId="0" applyNumberFormat="1" applyBorder="1" applyAlignment="1">
      <alignment vertical="center"/>
    </xf>
    <xf numFmtId="178" fontId="0" fillId="0" borderId="45" xfId="0" applyNumberFormat="1" applyBorder="1" applyAlignment="1">
      <alignment vertical="center"/>
    </xf>
    <xf numFmtId="178" fontId="0" fillId="0" borderId="40" xfId="0" applyNumberFormat="1" applyBorder="1" applyAlignment="1">
      <alignment vertical="center"/>
    </xf>
    <xf numFmtId="38" fontId="0" fillId="0" borderId="46" xfId="48" applyFont="1" applyBorder="1" applyAlignment="1">
      <alignment vertical="center"/>
    </xf>
    <xf numFmtId="178" fontId="0" fillId="0" borderId="46" xfId="0" applyNumberFormat="1" applyBorder="1" applyAlignment="1">
      <alignment vertical="center"/>
    </xf>
    <xf numFmtId="178" fontId="0" fillId="0" borderId="26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177" fontId="0" fillId="33" borderId="14" xfId="0" applyNumberFormat="1" applyFill="1" applyBorder="1" applyAlignment="1">
      <alignment horizontal="center" vertical="center"/>
    </xf>
    <xf numFmtId="177" fontId="0" fillId="33" borderId="23" xfId="0" applyNumberForma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2" fillId="1" borderId="0" xfId="0" applyFont="1" applyFill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(&#20107;&#21209;&#23616;&#29992;)&#10047;H21OP%201-&#9312;-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　H２４"/>
      <sheetName val="　H２３"/>
      <sheetName val="　H２２"/>
      <sheetName val="　H２１　"/>
      <sheetName val="　H２０　"/>
      <sheetName val="　Ｈ１９　"/>
      <sheetName val="Sheet5"/>
      <sheetName val="　H２０差し引き後生産"/>
      <sheetName val="　Ｈ１９差し引き後生産"/>
      <sheetName val="Sheet3"/>
      <sheetName val="Sheet1"/>
    </sheetNames>
    <sheetDataSet>
      <sheetData sheetId="1">
        <row r="7">
          <cell r="C7">
            <v>18262</v>
          </cell>
          <cell r="F7">
            <v>16480</v>
          </cell>
          <cell r="I7">
            <v>412</v>
          </cell>
          <cell r="L7">
            <v>16892</v>
          </cell>
        </row>
        <row r="8">
          <cell r="C8">
            <v>19558</v>
          </cell>
          <cell r="F8">
            <v>17999</v>
          </cell>
          <cell r="I8">
            <v>391</v>
          </cell>
          <cell r="L8">
            <v>18390</v>
          </cell>
        </row>
        <row r="9">
          <cell r="C9">
            <v>18913</v>
          </cell>
          <cell r="F9">
            <v>23652</v>
          </cell>
          <cell r="I9">
            <v>306</v>
          </cell>
          <cell r="L9">
            <v>23958</v>
          </cell>
        </row>
        <row r="10">
          <cell r="C10">
            <v>20467</v>
          </cell>
          <cell r="F10">
            <v>22929</v>
          </cell>
          <cell r="I10">
            <v>233</v>
          </cell>
          <cell r="L10">
            <v>23162</v>
          </cell>
        </row>
        <row r="11">
          <cell r="C11">
            <v>22235</v>
          </cell>
          <cell r="F11">
            <v>19824</v>
          </cell>
          <cell r="I11">
            <v>390</v>
          </cell>
          <cell r="L11">
            <v>20214</v>
          </cell>
        </row>
        <row r="12">
          <cell r="C12">
            <v>21038</v>
          </cell>
          <cell r="F12">
            <v>20810</v>
          </cell>
          <cell r="I12">
            <v>473</v>
          </cell>
          <cell r="L12">
            <v>21283</v>
          </cell>
        </row>
        <row r="13">
          <cell r="C13">
            <v>20613</v>
          </cell>
          <cell r="F13">
            <v>18429</v>
          </cell>
          <cell r="I13">
            <v>357</v>
          </cell>
          <cell r="L13">
            <v>18786</v>
          </cell>
        </row>
        <row r="14">
          <cell r="C14">
            <v>18347</v>
          </cell>
          <cell r="F14">
            <v>16249</v>
          </cell>
          <cell r="I14">
            <v>401</v>
          </cell>
          <cell r="L14">
            <v>16650</v>
          </cell>
        </row>
        <row r="15">
          <cell r="C15">
            <v>19185</v>
          </cell>
          <cell r="F15">
            <v>16545</v>
          </cell>
          <cell r="I15">
            <v>347</v>
          </cell>
          <cell r="L15">
            <v>16892</v>
          </cell>
        </row>
        <row r="16">
          <cell r="C16">
            <v>18906</v>
          </cell>
          <cell r="F16">
            <v>17673</v>
          </cell>
          <cell r="I16">
            <v>376</v>
          </cell>
          <cell r="L16">
            <v>18049</v>
          </cell>
          <cell r="O16">
            <v>29052</v>
          </cell>
        </row>
        <row r="27">
          <cell r="B27">
            <v>12411</v>
          </cell>
          <cell r="D27">
            <v>2934</v>
          </cell>
          <cell r="F27">
            <v>1135</v>
          </cell>
          <cell r="H27">
            <v>16480</v>
          </cell>
        </row>
        <row r="28">
          <cell r="B28">
            <v>13774</v>
          </cell>
          <cell r="D28">
            <v>3061</v>
          </cell>
          <cell r="F28">
            <v>1164</v>
          </cell>
          <cell r="H28">
            <v>17999</v>
          </cell>
        </row>
        <row r="29">
          <cell r="B29">
            <v>18777</v>
          </cell>
          <cell r="D29">
            <v>3432</v>
          </cell>
          <cell r="F29">
            <v>1443</v>
          </cell>
          <cell r="H29">
            <v>23652</v>
          </cell>
        </row>
        <row r="30">
          <cell r="B30">
            <v>17921</v>
          </cell>
          <cell r="D30">
            <v>3661</v>
          </cell>
          <cell r="F30">
            <v>1347</v>
          </cell>
          <cell r="H30">
            <v>22929</v>
          </cell>
        </row>
        <row r="31">
          <cell r="B31">
            <v>15091</v>
          </cell>
          <cell r="D31">
            <v>3399</v>
          </cell>
          <cell r="F31">
            <v>1334</v>
          </cell>
          <cell r="H31">
            <v>19824</v>
          </cell>
        </row>
        <row r="32">
          <cell r="B32">
            <v>16081</v>
          </cell>
          <cell r="D32">
            <v>3491</v>
          </cell>
          <cell r="F32">
            <v>1238</v>
          </cell>
          <cell r="H32">
            <v>20810</v>
          </cell>
        </row>
        <row r="33">
          <cell r="B33">
            <v>14001</v>
          </cell>
          <cell r="D33">
            <v>3238</v>
          </cell>
          <cell r="F33">
            <v>1190</v>
          </cell>
          <cell r="H33">
            <v>18429</v>
          </cell>
        </row>
        <row r="34">
          <cell r="B34">
            <v>12358</v>
          </cell>
          <cell r="D34">
            <v>2826</v>
          </cell>
          <cell r="F34">
            <v>1065</v>
          </cell>
          <cell r="H34">
            <v>16249</v>
          </cell>
        </row>
        <row r="35">
          <cell r="B35">
            <v>12381</v>
          </cell>
          <cell r="D35">
            <v>3099</v>
          </cell>
          <cell r="F35">
            <v>1065</v>
          </cell>
          <cell r="H35">
            <v>16545</v>
          </cell>
        </row>
        <row r="36">
          <cell r="B36">
            <v>13504</v>
          </cell>
          <cell r="D36">
            <v>3037</v>
          </cell>
          <cell r="F36">
            <v>1132</v>
          </cell>
          <cell r="H36">
            <v>17673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4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9.625" style="0" customWidth="1"/>
    <col min="2" max="2" width="8.00390625" style="0" customWidth="1"/>
    <col min="3" max="3" width="8.50390625" style="0" customWidth="1"/>
    <col min="4" max="4" width="6.875" style="0" customWidth="1"/>
    <col min="5" max="5" width="7.375" style="0" customWidth="1"/>
    <col min="6" max="6" width="8.125" style="0" customWidth="1"/>
    <col min="7" max="7" width="7.75390625" style="0" customWidth="1"/>
    <col min="8" max="8" width="8.375" style="0" customWidth="1"/>
    <col min="9" max="9" width="7.625" style="0" customWidth="1"/>
    <col min="10" max="10" width="6.875" style="0" customWidth="1"/>
    <col min="11" max="11" width="9.375" style="0" customWidth="1"/>
    <col min="12" max="12" width="8.00390625" style="0" customWidth="1"/>
    <col min="13" max="13" width="7.625" style="0" customWidth="1"/>
    <col min="14" max="14" width="7.125" style="0" customWidth="1"/>
    <col min="15" max="15" width="8.00390625" style="0" customWidth="1"/>
    <col min="16" max="16" width="7.25390625" style="0" customWidth="1"/>
    <col min="17" max="17" width="8.00390625" style="0" customWidth="1"/>
    <col min="18" max="18" width="7.125" style="0" customWidth="1"/>
  </cols>
  <sheetData>
    <row r="1" spans="1:17" ht="21">
      <c r="A1" s="139" t="s">
        <v>47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4" ht="13.5">
      <c r="B3" s="2"/>
      <c r="N3" t="s">
        <v>38</v>
      </c>
    </row>
    <row r="4" spans="1:15" ht="14.25" thickBot="1">
      <c r="A4" t="s">
        <v>0</v>
      </c>
      <c r="O4" t="s">
        <v>1</v>
      </c>
    </row>
    <row r="5" spans="1:17" ht="16.5" customHeight="1">
      <c r="A5" s="140" t="s">
        <v>2</v>
      </c>
      <c r="B5" s="142" t="s">
        <v>3</v>
      </c>
      <c r="C5" s="144" t="s">
        <v>4</v>
      </c>
      <c r="D5" s="145"/>
      <c r="E5" s="146"/>
      <c r="F5" s="144" t="s">
        <v>5</v>
      </c>
      <c r="G5" s="145"/>
      <c r="H5" s="146"/>
      <c r="I5" s="144" t="s">
        <v>6</v>
      </c>
      <c r="J5" s="145"/>
      <c r="K5" s="146"/>
      <c r="L5" s="144" t="s">
        <v>7</v>
      </c>
      <c r="M5" s="145"/>
      <c r="N5" s="146"/>
      <c r="O5" s="144" t="s">
        <v>8</v>
      </c>
      <c r="P5" s="145"/>
      <c r="Q5" s="146"/>
    </row>
    <row r="6" spans="1:19" ht="17.25" customHeight="1" thickBot="1">
      <c r="A6" s="141"/>
      <c r="B6" s="143"/>
      <c r="C6" s="5" t="s">
        <v>9</v>
      </c>
      <c r="D6" s="6" t="s">
        <v>10</v>
      </c>
      <c r="E6" s="7" t="s">
        <v>11</v>
      </c>
      <c r="F6" s="5" t="s">
        <v>9</v>
      </c>
      <c r="G6" s="6" t="s">
        <v>10</v>
      </c>
      <c r="H6" s="7" t="s">
        <v>11</v>
      </c>
      <c r="I6" s="5" t="s">
        <v>9</v>
      </c>
      <c r="J6" s="6" t="s">
        <v>10</v>
      </c>
      <c r="K6" s="7" t="s">
        <v>11</v>
      </c>
      <c r="L6" s="5" t="s">
        <v>9</v>
      </c>
      <c r="M6" s="6" t="s">
        <v>10</v>
      </c>
      <c r="N6" s="7" t="s">
        <v>11</v>
      </c>
      <c r="O6" s="5" t="s">
        <v>9</v>
      </c>
      <c r="P6" s="6" t="s">
        <v>10</v>
      </c>
      <c r="Q6" s="7" t="s">
        <v>11</v>
      </c>
      <c r="S6" s="2"/>
    </row>
    <row r="7" spans="1:17" ht="13.5">
      <c r="A7" s="82" t="s">
        <v>39</v>
      </c>
      <c r="B7" s="9" t="s">
        <v>12</v>
      </c>
      <c r="C7" s="10">
        <v>15979</v>
      </c>
      <c r="D7" s="11">
        <v>98.2</v>
      </c>
      <c r="E7" s="12">
        <v>87.5</v>
      </c>
      <c r="F7" s="10">
        <v>15321</v>
      </c>
      <c r="G7" s="11">
        <v>94</v>
      </c>
      <c r="H7" s="12">
        <v>93</v>
      </c>
      <c r="I7" s="8">
        <v>397</v>
      </c>
      <c r="J7" s="11">
        <v>99</v>
      </c>
      <c r="K7" s="12">
        <v>96.4</v>
      </c>
      <c r="L7" s="10">
        <v>15718</v>
      </c>
      <c r="M7" s="11">
        <v>94.1</v>
      </c>
      <c r="N7" s="12">
        <v>93</v>
      </c>
      <c r="O7" s="13">
        <v>28462</v>
      </c>
      <c r="P7" s="11">
        <v>100.9</v>
      </c>
      <c r="Q7" s="12">
        <v>104.7</v>
      </c>
    </row>
    <row r="8" spans="1:17" ht="13.5">
      <c r="A8" s="14"/>
      <c r="B8" s="15" t="s">
        <v>13</v>
      </c>
      <c r="C8" s="16">
        <v>19648</v>
      </c>
      <c r="D8" s="17">
        <v>123</v>
      </c>
      <c r="E8" s="18">
        <v>100.5</v>
      </c>
      <c r="F8" s="16">
        <v>17097</v>
      </c>
      <c r="G8" s="17">
        <v>111.6</v>
      </c>
      <c r="H8" s="18">
        <v>95</v>
      </c>
      <c r="I8" s="14">
        <v>513</v>
      </c>
      <c r="J8" s="17">
        <v>129.2</v>
      </c>
      <c r="K8" s="18">
        <v>131.2</v>
      </c>
      <c r="L8" s="16">
        <v>17610</v>
      </c>
      <c r="M8" s="17">
        <v>112</v>
      </c>
      <c r="N8" s="18">
        <v>95.8</v>
      </c>
      <c r="O8" s="19">
        <v>30500</v>
      </c>
      <c r="P8" s="17">
        <v>107.2</v>
      </c>
      <c r="Q8" s="18">
        <v>107.6</v>
      </c>
    </row>
    <row r="9" spans="1:17" ht="13.5">
      <c r="A9" s="14"/>
      <c r="B9" s="20" t="s">
        <v>14</v>
      </c>
      <c r="C9" s="16">
        <v>19788</v>
      </c>
      <c r="D9" s="17">
        <v>100.7</v>
      </c>
      <c r="E9" s="18">
        <v>104.6</v>
      </c>
      <c r="F9" s="16">
        <v>19480</v>
      </c>
      <c r="G9" s="17">
        <v>113.9</v>
      </c>
      <c r="H9" s="18">
        <v>82.4</v>
      </c>
      <c r="I9" s="14">
        <v>330</v>
      </c>
      <c r="J9" s="17">
        <v>64.3</v>
      </c>
      <c r="K9" s="18">
        <v>107.8</v>
      </c>
      <c r="L9" s="16">
        <v>19810</v>
      </c>
      <c r="M9" s="17">
        <v>112.5</v>
      </c>
      <c r="N9" s="18">
        <v>82.7</v>
      </c>
      <c r="O9" s="21">
        <v>30478</v>
      </c>
      <c r="P9" s="17">
        <v>99.9</v>
      </c>
      <c r="Q9" s="18">
        <v>130.8</v>
      </c>
    </row>
    <row r="10" spans="1:17" ht="13.5">
      <c r="A10" s="14"/>
      <c r="B10" s="15" t="s">
        <v>15</v>
      </c>
      <c r="C10" s="16">
        <v>19051</v>
      </c>
      <c r="D10" s="17">
        <v>96.3</v>
      </c>
      <c r="E10" s="18">
        <v>93.1</v>
      </c>
      <c r="F10" s="16">
        <v>19968</v>
      </c>
      <c r="G10" s="17">
        <v>102.5</v>
      </c>
      <c r="H10" s="18">
        <v>87.1</v>
      </c>
      <c r="I10" s="14">
        <v>282</v>
      </c>
      <c r="J10" s="17">
        <v>85.5</v>
      </c>
      <c r="K10" s="18">
        <v>121</v>
      </c>
      <c r="L10" s="16">
        <v>20250</v>
      </c>
      <c r="M10" s="17">
        <v>102.2</v>
      </c>
      <c r="N10" s="18">
        <v>87.4</v>
      </c>
      <c r="O10" s="21">
        <v>29279</v>
      </c>
      <c r="P10" s="17">
        <v>96.1</v>
      </c>
      <c r="Q10" s="18">
        <v>142.1</v>
      </c>
    </row>
    <row r="11" spans="1:17" s="29" customFormat="1" ht="13.5">
      <c r="A11" s="14"/>
      <c r="B11" s="22" t="s">
        <v>16</v>
      </c>
      <c r="C11" s="23">
        <v>20260</v>
      </c>
      <c r="D11" s="24">
        <v>106.3</v>
      </c>
      <c r="E11" s="25">
        <v>91.1</v>
      </c>
      <c r="F11" s="16">
        <v>18375</v>
      </c>
      <c r="G11" s="26">
        <v>92</v>
      </c>
      <c r="H11" s="27">
        <v>92.7</v>
      </c>
      <c r="I11" s="28">
        <v>378</v>
      </c>
      <c r="J11" s="26">
        <v>134</v>
      </c>
      <c r="K11" s="27">
        <v>96.9</v>
      </c>
      <c r="L11" s="16">
        <v>18753</v>
      </c>
      <c r="M11" s="26">
        <v>92.6</v>
      </c>
      <c r="N11" s="27">
        <v>92.8</v>
      </c>
      <c r="O11" s="21">
        <v>30786</v>
      </c>
      <c r="P11" s="26">
        <v>105.1</v>
      </c>
      <c r="Q11" s="27">
        <v>136.1</v>
      </c>
    </row>
    <row r="12" spans="1:17" s="29" customFormat="1" ht="13.5">
      <c r="A12" s="28"/>
      <c r="B12" s="22" t="s">
        <v>17</v>
      </c>
      <c r="C12" s="23">
        <v>18758</v>
      </c>
      <c r="D12" s="26">
        <v>92.6</v>
      </c>
      <c r="E12" s="27">
        <v>89.2</v>
      </c>
      <c r="F12" s="16">
        <v>17392</v>
      </c>
      <c r="G12" s="26">
        <v>94.7</v>
      </c>
      <c r="H12" s="27">
        <v>83.6</v>
      </c>
      <c r="I12" s="28">
        <v>348</v>
      </c>
      <c r="J12" s="26">
        <v>92.1</v>
      </c>
      <c r="K12" s="27">
        <v>73.6</v>
      </c>
      <c r="L12" s="16">
        <v>17740</v>
      </c>
      <c r="M12" s="26">
        <v>94.6</v>
      </c>
      <c r="N12" s="27">
        <v>83.4</v>
      </c>
      <c r="O12" s="21">
        <v>31804</v>
      </c>
      <c r="P12" s="26">
        <v>103.3</v>
      </c>
      <c r="Q12" s="27">
        <v>142.1</v>
      </c>
    </row>
    <row r="13" spans="1:17" s="36" customFormat="1" ht="13.5">
      <c r="A13" s="30"/>
      <c r="B13" s="31" t="s">
        <v>18</v>
      </c>
      <c r="C13" s="34">
        <v>18904</v>
      </c>
      <c r="D13" s="32">
        <v>100.8</v>
      </c>
      <c r="E13" s="33">
        <v>91.7</v>
      </c>
      <c r="F13" s="34">
        <v>17929</v>
      </c>
      <c r="G13" s="32">
        <v>103.1</v>
      </c>
      <c r="H13" s="33">
        <v>97.3</v>
      </c>
      <c r="I13" s="35">
        <v>359</v>
      </c>
      <c r="J13" s="32">
        <v>103.2</v>
      </c>
      <c r="K13" s="33">
        <v>100.6</v>
      </c>
      <c r="L13" s="34">
        <v>18288</v>
      </c>
      <c r="M13" s="32">
        <v>103.1</v>
      </c>
      <c r="N13" s="33">
        <v>97.3</v>
      </c>
      <c r="O13" s="35">
        <v>32420</v>
      </c>
      <c r="P13" s="32">
        <v>101.9</v>
      </c>
      <c r="Q13" s="33">
        <v>133.9</v>
      </c>
    </row>
    <row r="14" spans="1:17" ht="13.5">
      <c r="A14" s="30"/>
      <c r="B14" s="31" t="s">
        <v>19</v>
      </c>
      <c r="C14" s="34">
        <v>15425</v>
      </c>
      <c r="D14" s="32">
        <v>81.6</v>
      </c>
      <c r="E14" s="33">
        <v>84.1</v>
      </c>
      <c r="F14" s="37">
        <v>17055</v>
      </c>
      <c r="G14" s="32">
        <v>95.1</v>
      </c>
      <c r="H14" s="33">
        <v>105</v>
      </c>
      <c r="I14" s="30">
        <v>272</v>
      </c>
      <c r="J14" s="32">
        <v>75.8</v>
      </c>
      <c r="K14" s="33">
        <v>67.8</v>
      </c>
      <c r="L14" s="37">
        <v>17327</v>
      </c>
      <c r="M14" s="32">
        <v>94.7</v>
      </c>
      <c r="N14" s="33">
        <v>104.1</v>
      </c>
      <c r="O14" s="38">
        <v>30518</v>
      </c>
      <c r="P14" s="32">
        <v>94.1</v>
      </c>
      <c r="Q14" s="33">
        <v>117.8</v>
      </c>
    </row>
    <row r="15" spans="1:17" ht="13.5">
      <c r="A15" s="30"/>
      <c r="B15" s="31" t="s">
        <v>20</v>
      </c>
      <c r="C15" s="34">
        <v>18654</v>
      </c>
      <c r="D15" s="32">
        <v>120.9</v>
      </c>
      <c r="E15" s="33">
        <v>97.2</v>
      </c>
      <c r="F15" s="37">
        <v>17691</v>
      </c>
      <c r="G15" s="32">
        <v>103.7</v>
      </c>
      <c r="H15" s="33">
        <v>106.9</v>
      </c>
      <c r="I15" s="30">
        <v>346</v>
      </c>
      <c r="J15" s="32">
        <v>127.2</v>
      </c>
      <c r="K15" s="33">
        <v>99.7</v>
      </c>
      <c r="L15" s="37">
        <v>18037</v>
      </c>
      <c r="M15" s="32">
        <v>104.1</v>
      </c>
      <c r="N15" s="33">
        <v>106.8</v>
      </c>
      <c r="O15" s="38">
        <v>31135</v>
      </c>
      <c r="P15" s="32">
        <v>102</v>
      </c>
      <c r="Q15" s="33">
        <v>110.4</v>
      </c>
    </row>
    <row r="16" spans="1:17" ht="13.5">
      <c r="A16" s="30"/>
      <c r="B16" s="31" t="s">
        <v>21</v>
      </c>
      <c r="C16" s="34">
        <v>18400</v>
      </c>
      <c r="D16" s="32">
        <v>98.6</v>
      </c>
      <c r="E16" s="39">
        <v>97.3</v>
      </c>
      <c r="F16" s="37">
        <v>19515</v>
      </c>
      <c r="G16" s="32">
        <v>110.3</v>
      </c>
      <c r="H16" s="33">
        <v>110.4</v>
      </c>
      <c r="I16" s="30">
        <v>302</v>
      </c>
      <c r="J16" s="32">
        <v>87.3</v>
      </c>
      <c r="K16" s="33">
        <v>80.3</v>
      </c>
      <c r="L16" s="37">
        <v>19817</v>
      </c>
      <c r="M16" s="32">
        <v>109.9</v>
      </c>
      <c r="N16" s="33">
        <v>109.8</v>
      </c>
      <c r="O16" s="38">
        <v>29718</v>
      </c>
      <c r="P16" s="32">
        <v>95.4</v>
      </c>
      <c r="Q16" s="33">
        <v>102.3</v>
      </c>
    </row>
    <row r="17" spans="1:17" ht="13.5">
      <c r="A17" s="30"/>
      <c r="B17" s="31" t="s">
        <v>22</v>
      </c>
      <c r="C17" s="34"/>
      <c r="D17" s="32"/>
      <c r="E17" s="33"/>
      <c r="F17" s="37"/>
      <c r="G17" s="32"/>
      <c r="H17" s="33"/>
      <c r="I17" s="30"/>
      <c r="J17" s="32"/>
      <c r="K17" s="33"/>
      <c r="L17" s="37"/>
      <c r="M17" s="32"/>
      <c r="N17" s="33"/>
      <c r="O17" s="38"/>
      <c r="P17" s="32"/>
      <c r="Q17" s="33"/>
    </row>
    <row r="18" spans="1:17" ht="13.5">
      <c r="A18" s="30"/>
      <c r="B18" s="31" t="s">
        <v>23</v>
      </c>
      <c r="C18" s="34"/>
      <c r="D18" s="32"/>
      <c r="E18" s="33"/>
      <c r="F18" s="37"/>
      <c r="G18" s="32"/>
      <c r="H18" s="33"/>
      <c r="I18" s="30"/>
      <c r="J18" s="32"/>
      <c r="K18" s="33"/>
      <c r="L18" s="37"/>
      <c r="M18" s="32"/>
      <c r="N18" s="33"/>
      <c r="O18" s="38"/>
      <c r="P18" s="32"/>
      <c r="Q18" s="33"/>
    </row>
    <row r="19" spans="1:17" ht="18" customHeight="1" thickBot="1">
      <c r="A19" s="40"/>
      <c r="B19" s="41" t="s">
        <v>24</v>
      </c>
      <c r="C19" s="42">
        <f>SUM(C7:C18)</f>
        <v>184867</v>
      </c>
      <c r="D19" s="43" t="s">
        <v>40</v>
      </c>
      <c r="E19" s="44">
        <f>ROUND(C19/C20*100,1)</f>
        <v>93.6</v>
      </c>
      <c r="F19" s="45">
        <f>SUM(F7:F18)</f>
        <v>179823</v>
      </c>
      <c r="G19" s="43" t="s">
        <v>40</v>
      </c>
      <c r="H19" s="44">
        <f>ROUND(F19/F20*100,1)</f>
        <v>94.4</v>
      </c>
      <c r="I19" s="45">
        <f>SUM(I7:I18)</f>
        <v>3527</v>
      </c>
      <c r="J19" s="43" t="s">
        <v>40</v>
      </c>
      <c r="K19" s="44">
        <f>ROUND(I19/I20*100,1)</f>
        <v>95.7</v>
      </c>
      <c r="L19" s="45">
        <f>SUM(L7:L18)</f>
        <v>183350</v>
      </c>
      <c r="M19" s="43" t="s">
        <v>40</v>
      </c>
      <c r="N19" s="44">
        <f>ROUND(L19/L20*100,1)</f>
        <v>94.4</v>
      </c>
      <c r="O19" s="46" t="s">
        <v>40</v>
      </c>
      <c r="P19" s="46" t="s">
        <v>40</v>
      </c>
      <c r="Q19" s="135" t="s">
        <v>40</v>
      </c>
    </row>
    <row r="20" spans="1:17" ht="18.75" customHeight="1">
      <c r="A20" s="137" t="s">
        <v>41</v>
      </c>
      <c r="B20" s="138"/>
      <c r="C20" s="91">
        <f>SUM('[1]　H２３'!C7:C16)</f>
        <v>197524</v>
      </c>
      <c r="D20" s="92"/>
      <c r="E20" s="93"/>
      <c r="F20" s="91">
        <f>SUM('[1]　H２３'!F7:F16)</f>
        <v>190590</v>
      </c>
      <c r="G20" s="92"/>
      <c r="H20" s="93"/>
      <c r="I20" s="91">
        <f>SUM('[1]　H２３'!I7:I16)</f>
        <v>3686</v>
      </c>
      <c r="J20" s="92"/>
      <c r="K20" s="93"/>
      <c r="L20" s="91">
        <f>SUM('[1]　H２３'!L7:L16)</f>
        <v>194276</v>
      </c>
      <c r="M20" s="92"/>
      <c r="N20" s="93"/>
      <c r="O20" s="136" t="s">
        <v>40</v>
      </c>
      <c r="P20" s="92"/>
      <c r="Q20" s="93"/>
    </row>
    <row r="21" spans="1:17" ht="19.5" customHeight="1" thickBot="1">
      <c r="A21" s="151" t="s">
        <v>42</v>
      </c>
      <c r="B21" s="152"/>
      <c r="C21" s="95">
        <f>'[1]　H２３'!C16</f>
        <v>18906</v>
      </c>
      <c r="D21" s="96"/>
      <c r="E21" s="97"/>
      <c r="F21" s="95">
        <f>'[1]　H２３'!F16</f>
        <v>17673</v>
      </c>
      <c r="G21" s="96"/>
      <c r="H21" s="97"/>
      <c r="I21" s="95">
        <f>'[1]　H２３'!I16</f>
        <v>376</v>
      </c>
      <c r="J21" s="96"/>
      <c r="K21" s="97"/>
      <c r="L21" s="95">
        <f>'[1]　H２３'!L16</f>
        <v>18049</v>
      </c>
      <c r="M21" s="96"/>
      <c r="N21" s="97"/>
      <c r="O21" s="98">
        <f>'[1]　H２３'!O16</f>
        <v>29052</v>
      </c>
      <c r="P21" s="96"/>
      <c r="Q21" s="97"/>
    </row>
    <row r="22" spans="1:17" ht="19.5" customHeight="1">
      <c r="A22" s="85"/>
      <c r="B22" s="85"/>
      <c r="C22" s="86"/>
      <c r="D22" s="87"/>
      <c r="E22" s="87"/>
      <c r="F22" s="86"/>
      <c r="G22" s="87"/>
      <c r="H22" s="87"/>
      <c r="I22" s="86"/>
      <c r="J22" s="87"/>
      <c r="K22" s="87"/>
      <c r="L22" s="86"/>
      <c r="M22" s="87"/>
      <c r="N22" s="87"/>
      <c r="O22" s="88"/>
      <c r="P22" s="87"/>
      <c r="Q22" s="87"/>
    </row>
    <row r="23" spans="1:11" ht="13.5">
      <c r="A23" t="s">
        <v>25</v>
      </c>
      <c r="K23" t="s">
        <v>26</v>
      </c>
    </row>
    <row r="24" spans="7:16" ht="18" customHeight="1" thickBot="1">
      <c r="G24" t="s">
        <v>27</v>
      </c>
      <c r="P24" t="s">
        <v>28</v>
      </c>
    </row>
    <row r="25" spans="1:17" ht="17.25" customHeight="1">
      <c r="A25" s="147" t="s">
        <v>39</v>
      </c>
      <c r="B25" s="149" t="s">
        <v>29</v>
      </c>
      <c r="C25" s="153"/>
      <c r="D25" s="154" t="s">
        <v>30</v>
      </c>
      <c r="E25" s="153"/>
      <c r="F25" s="154" t="s">
        <v>31</v>
      </c>
      <c r="G25" s="150"/>
      <c r="H25" s="149" t="s">
        <v>32</v>
      </c>
      <c r="I25" s="150"/>
      <c r="K25" s="147" t="s">
        <v>39</v>
      </c>
      <c r="L25" s="149" t="s">
        <v>33</v>
      </c>
      <c r="M25" s="150"/>
      <c r="N25" s="149" t="s">
        <v>34</v>
      </c>
      <c r="O25" s="150"/>
      <c r="P25" s="149" t="s">
        <v>35</v>
      </c>
      <c r="Q25" s="150"/>
    </row>
    <row r="26" spans="1:17" ht="14.25" thickBot="1">
      <c r="A26" s="148"/>
      <c r="B26" s="123" t="s">
        <v>9</v>
      </c>
      <c r="C26" s="124" t="s">
        <v>11</v>
      </c>
      <c r="D26" s="124" t="s">
        <v>9</v>
      </c>
      <c r="E26" s="124" t="s">
        <v>11</v>
      </c>
      <c r="F26" s="124" t="s">
        <v>9</v>
      </c>
      <c r="G26" s="125" t="s">
        <v>11</v>
      </c>
      <c r="H26" s="123" t="s">
        <v>9</v>
      </c>
      <c r="I26" s="125" t="s">
        <v>11</v>
      </c>
      <c r="K26" s="148"/>
      <c r="L26" s="3" t="s">
        <v>9</v>
      </c>
      <c r="M26" s="4" t="s">
        <v>43</v>
      </c>
      <c r="N26" s="47" t="s">
        <v>9</v>
      </c>
      <c r="O26" s="48" t="s">
        <v>43</v>
      </c>
      <c r="P26" s="3" t="s">
        <v>9</v>
      </c>
      <c r="Q26" s="4" t="s">
        <v>43</v>
      </c>
    </row>
    <row r="27" spans="1:17" ht="13.5">
      <c r="A27" s="49" t="s">
        <v>12</v>
      </c>
      <c r="B27" s="50">
        <v>11610</v>
      </c>
      <c r="C27" s="129">
        <f>ROUND(B27/'[1]　H２３'!B27*100,1)</f>
        <v>93.5</v>
      </c>
      <c r="D27" s="130">
        <v>2664</v>
      </c>
      <c r="E27" s="129">
        <f>ROUND(D27/'[1]　H２３'!D27*100,1)</f>
        <v>90.8</v>
      </c>
      <c r="F27" s="130">
        <v>1047</v>
      </c>
      <c r="G27" s="131">
        <f>ROUND(F27/'[1]　H２３'!F27*100,1)</f>
        <v>92.2</v>
      </c>
      <c r="H27" s="50">
        <f aca="true" t="shared" si="0" ref="H27:H36">B27+D27+F27</f>
        <v>15321</v>
      </c>
      <c r="I27" s="132">
        <f>ROUND(H27/'[1]　H２３'!H27*100,1)</f>
        <v>93</v>
      </c>
      <c r="K27" s="52" t="s">
        <v>12</v>
      </c>
      <c r="L27" s="13">
        <v>7106</v>
      </c>
      <c r="M27" s="53">
        <v>46.4</v>
      </c>
      <c r="N27" s="50">
        <v>2310</v>
      </c>
      <c r="O27" s="54">
        <v>15.1</v>
      </c>
      <c r="P27" s="13">
        <v>5905</v>
      </c>
      <c r="Q27" s="90">
        <v>38.5</v>
      </c>
    </row>
    <row r="28" spans="1:17" ht="13.5">
      <c r="A28" s="55" t="s">
        <v>13</v>
      </c>
      <c r="B28" s="13">
        <v>13080</v>
      </c>
      <c r="C28" s="56">
        <f>ROUND(B28/'[1]　H２３'!B28*100,1)</f>
        <v>95</v>
      </c>
      <c r="D28" s="133">
        <v>2897</v>
      </c>
      <c r="E28" s="56">
        <f>ROUND(D28/'[1]　H２３'!D28*100,1)</f>
        <v>94.6</v>
      </c>
      <c r="F28" s="134">
        <v>1120</v>
      </c>
      <c r="G28" s="56">
        <f>ROUND(F28/'[1]　H２３'!F28*100,1)</f>
        <v>96.2</v>
      </c>
      <c r="H28" s="120">
        <f t="shared" si="0"/>
        <v>17097</v>
      </c>
      <c r="I28" s="59">
        <f>ROUND(H28/'[1]　H２３'!H28*100,1)</f>
        <v>95</v>
      </c>
      <c r="K28" s="60" t="s">
        <v>13</v>
      </c>
      <c r="L28" s="21">
        <v>8108</v>
      </c>
      <c r="M28" s="89">
        <v>47.4</v>
      </c>
      <c r="N28" s="21">
        <v>2596</v>
      </c>
      <c r="O28" s="61">
        <v>15.2</v>
      </c>
      <c r="P28" s="21">
        <v>6393</v>
      </c>
      <c r="Q28" s="90">
        <v>37.4</v>
      </c>
    </row>
    <row r="29" spans="1:17" ht="13.5">
      <c r="A29" s="62" t="s">
        <v>14</v>
      </c>
      <c r="B29" s="21">
        <v>15023</v>
      </c>
      <c r="C29" s="126">
        <f>ROUND(B29/'[1]　H２３'!B29*100,1)</f>
        <v>80</v>
      </c>
      <c r="D29" s="57">
        <v>3224</v>
      </c>
      <c r="E29" s="126">
        <f>ROUND(D29/'[1]　H２３'!D29*100,1)</f>
        <v>93.9</v>
      </c>
      <c r="F29" s="58">
        <v>1233</v>
      </c>
      <c r="G29" s="127">
        <f>ROUND(F29/'[1]　H２３'!F29*100,1)</f>
        <v>85.4</v>
      </c>
      <c r="H29" s="51">
        <f t="shared" si="0"/>
        <v>19480</v>
      </c>
      <c r="I29" s="128">
        <f>ROUND(H29/'[1]　H２３'!H29*100,1)</f>
        <v>82.4</v>
      </c>
      <c r="K29" s="63" t="s">
        <v>14</v>
      </c>
      <c r="L29" s="21">
        <v>9222</v>
      </c>
      <c r="M29" s="53">
        <v>47.3</v>
      </c>
      <c r="N29" s="21">
        <v>2897</v>
      </c>
      <c r="O29" s="61">
        <v>14.9</v>
      </c>
      <c r="P29" s="21">
        <v>7361</v>
      </c>
      <c r="Q29" s="59">
        <v>37.8</v>
      </c>
    </row>
    <row r="30" spans="1:17" ht="13.5">
      <c r="A30" s="55" t="s">
        <v>15</v>
      </c>
      <c r="B30" s="21">
        <v>15637</v>
      </c>
      <c r="C30" s="119">
        <f>ROUND(B30/'[1]　H２３'!B30*100,1)</f>
        <v>87.3</v>
      </c>
      <c r="D30" s="57">
        <v>3092</v>
      </c>
      <c r="E30" s="56">
        <f>ROUND(D30/'[1]　H２３'!D30*100,1)</f>
        <v>84.5</v>
      </c>
      <c r="F30" s="58">
        <v>1239</v>
      </c>
      <c r="G30" s="56">
        <f>ROUND(F30/'[1]　H２３'!F30*100,1)</f>
        <v>92</v>
      </c>
      <c r="H30" s="51">
        <f t="shared" si="0"/>
        <v>19968</v>
      </c>
      <c r="I30" s="59">
        <f>ROUND(H30/'[1]　H２３'!H30*100,1)</f>
        <v>87.1</v>
      </c>
      <c r="K30" s="60" t="s">
        <v>15</v>
      </c>
      <c r="L30" s="21">
        <v>9433</v>
      </c>
      <c r="M30" s="90">
        <v>47.2</v>
      </c>
      <c r="N30" s="21">
        <v>3068</v>
      </c>
      <c r="O30" s="64">
        <v>15.4</v>
      </c>
      <c r="P30" s="21">
        <v>7467</v>
      </c>
      <c r="Q30" s="61">
        <v>37.4</v>
      </c>
    </row>
    <row r="31" spans="1:17" ht="13.5">
      <c r="A31" s="55" t="s">
        <v>16</v>
      </c>
      <c r="B31" s="21">
        <v>14050</v>
      </c>
      <c r="C31" s="119">
        <f>ROUND(B31/'[1]　H２３'!B31*100,1)</f>
        <v>93.1</v>
      </c>
      <c r="D31" s="57">
        <v>3062</v>
      </c>
      <c r="E31" s="56">
        <f>ROUND(D31/'[1]　H２３'!D31*100,1)</f>
        <v>90.1</v>
      </c>
      <c r="F31" s="58">
        <v>1263</v>
      </c>
      <c r="G31" s="56">
        <f>ROUND(F31/'[1]　H２３'!F31*100,1)</f>
        <v>94.7</v>
      </c>
      <c r="H31" s="51">
        <f t="shared" si="0"/>
        <v>18375</v>
      </c>
      <c r="I31" s="59">
        <f>ROUND(H31/'[1]　H２３'!H31*100,1)</f>
        <v>92.7</v>
      </c>
      <c r="K31" s="60" t="s">
        <v>16</v>
      </c>
      <c r="L31" s="21">
        <v>8488</v>
      </c>
      <c r="M31" s="53">
        <v>46.2</v>
      </c>
      <c r="N31" s="21">
        <v>2696</v>
      </c>
      <c r="O31" s="64">
        <v>14.7</v>
      </c>
      <c r="P31" s="21">
        <v>7191</v>
      </c>
      <c r="Q31" s="61">
        <v>39.1</v>
      </c>
    </row>
    <row r="32" spans="1:17" s="36" customFormat="1" ht="13.5">
      <c r="A32" s="55" t="s">
        <v>17</v>
      </c>
      <c r="B32" s="21">
        <v>13258</v>
      </c>
      <c r="C32" s="119">
        <f>ROUND(B32/'[1]　H２３'!B32*100,1)</f>
        <v>82.4</v>
      </c>
      <c r="D32" s="57">
        <v>2971</v>
      </c>
      <c r="E32" s="56">
        <f>ROUND(D32/'[1]　H２３'!D32*100,1)</f>
        <v>85.1</v>
      </c>
      <c r="F32" s="58">
        <v>1163</v>
      </c>
      <c r="G32" s="56">
        <f>ROUND(F32/'[1]　H２３'!F32*100,1)</f>
        <v>93.9</v>
      </c>
      <c r="H32" s="51">
        <f t="shared" si="0"/>
        <v>17392</v>
      </c>
      <c r="I32" s="59">
        <f>ROUND(H32/'[1]　H２３'!H32*100,1)</f>
        <v>83.6</v>
      </c>
      <c r="K32" s="60" t="s">
        <v>17</v>
      </c>
      <c r="L32" s="21">
        <v>8344</v>
      </c>
      <c r="M32" s="59">
        <v>48</v>
      </c>
      <c r="N32" s="21">
        <v>2473</v>
      </c>
      <c r="O32" s="64">
        <v>14.2</v>
      </c>
      <c r="P32" s="21">
        <v>6575</v>
      </c>
      <c r="Q32" s="61">
        <v>37.8</v>
      </c>
    </row>
    <row r="33" spans="1:17" ht="13.5">
      <c r="A33" s="62" t="s">
        <v>18</v>
      </c>
      <c r="B33" s="19">
        <v>13758</v>
      </c>
      <c r="C33" s="119">
        <f>ROUND(B33/'[1]　H２３'!B33*100,1)</f>
        <v>98.3</v>
      </c>
      <c r="D33" s="121">
        <v>3048</v>
      </c>
      <c r="E33" s="56">
        <f>ROUND(D33/'[1]　H２３'!D33*100,1)</f>
        <v>94.1</v>
      </c>
      <c r="F33" s="65">
        <v>1123</v>
      </c>
      <c r="G33" s="56">
        <f>ROUND(F33/'[1]　H２３'!F33*100,1)</f>
        <v>94.4</v>
      </c>
      <c r="H33" s="51">
        <f t="shared" si="0"/>
        <v>17929</v>
      </c>
      <c r="I33" s="59">
        <f>ROUND(H33/'[1]　H２３'!H33*100,1)</f>
        <v>97.3</v>
      </c>
      <c r="K33" s="63" t="s">
        <v>18</v>
      </c>
      <c r="L33" s="19">
        <v>8458</v>
      </c>
      <c r="M33" s="53">
        <v>47.2</v>
      </c>
      <c r="N33" s="19">
        <v>2636</v>
      </c>
      <c r="O33" s="67">
        <v>14.7</v>
      </c>
      <c r="P33" s="19">
        <v>6835</v>
      </c>
      <c r="Q33" s="66">
        <v>38.1</v>
      </c>
    </row>
    <row r="34" spans="1:17" ht="13.5">
      <c r="A34" s="55" t="s">
        <v>19</v>
      </c>
      <c r="B34" s="21">
        <v>13125</v>
      </c>
      <c r="C34" s="119">
        <f>ROUND(B34/'[1]　H２３'!B34*100,1)</f>
        <v>106.2</v>
      </c>
      <c r="D34" s="58">
        <v>2785</v>
      </c>
      <c r="E34" s="56">
        <f>ROUND(D34/'[1]　H２３'!D34*100,1)</f>
        <v>98.5</v>
      </c>
      <c r="F34" s="58">
        <v>1145</v>
      </c>
      <c r="G34" s="56">
        <f>ROUND(F34/'[1]　H２３'!F34*100,1)</f>
        <v>107.5</v>
      </c>
      <c r="H34" s="51">
        <f t="shared" si="0"/>
        <v>17055</v>
      </c>
      <c r="I34" s="59">
        <f>ROUND(H34/'[1]　H２３'!H34*100,1)</f>
        <v>105</v>
      </c>
      <c r="K34" s="60" t="s">
        <v>19</v>
      </c>
      <c r="L34" s="21">
        <v>8088</v>
      </c>
      <c r="M34" s="53">
        <v>47.4</v>
      </c>
      <c r="N34" s="21">
        <v>2410</v>
      </c>
      <c r="O34" s="68">
        <v>14.1</v>
      </c>
      <c r="P34" s="21">
        <v>6557</v>
      </c>
      <c r="Q34" s="69">
        <v>38.4</v>
      </c>
    </row>
    <row r="35" spans="1:17" ht="13.5">
      <c r="A35" s="55" t="s">
        <v>20</v>
      </c>
      <c r="B35" s="21">
        <v>13449</v>
      </c>
      <c r="C35" s="119">
        <f>ROUND(B35/'[1]　H２３'!B35*100,1)</f>
        <v>108.6</v>
      </c>
      <c r="D35" s="58">
        <v>3075</v>
      </c>
      <c r="E35" s="56">
        <f>ROUND(D35/'[1]　H２３'!D35*100,1)</f>
        <v>99.2</v>
      </c>
      <c r="F35" s="58">
        <v>1167</v>
      </c>
      <c r="G35" s="56">
        <f>ROUND(F35/'[1]　H２３'!F35*100,1)</f>
        <v>109.6</v>
      </c>
      <c r="H35" s="51">
        <f t="shared" si="0"/>
        <v>17691</v>
      </c>
      <c r="I35" s="59">
        <f>ROUND(H35/'[1]　H２３'!H35*100,1)</f>
        <v>106.9</v>
      </c>
      <c r="K35" s="60" t="s">
        <v>44</v>
      </c>
      <c r="L35" s="21">
        <v>8220</v>
      </c>
      <c r="M35" s="53">
        <v>46.5</v>
      </c>
      <c r="N35" s="21">
        <v>2493</v>
      </c>
      <c r="O35" s="68">
        <v>14.1</v>
      </c>
      <c r="P35" s="21">
        <v>6978</v>
      </c>
      <c r="Q35" s="90">
        <v>39.4</v>
      </c>
    </row>
    <row r="36" spans="1:17" ht="13.5">
      <c r="A36" s="55" t="s">
        <v>21</v>
      </c>
      <c r="B36" s="21">
        <v>15081</v>
      </c>
      <c r="C36" s="119">
        <f>ROUND(B36/'[1]　H２３'!B36*100,1)</f>
        <v>111.7</v>
      </c>
      <c r="D36" s="58">
        <v>3132</v>
      </c>
      <c r="E36" s="56">
        <f>ROUND(D36/'[1]　H２３'!D36*100,1)</f>
        <v>103.1</v>
      </c>
      <c r="F36" s="122">
        <v>1302</v>
      </c>
      <c r="G36" s="56">
        <f>ROUND(F36/'[1]　H２３'!F36*100,1)</f>
        <v>115</v>
      </c>
      <c r="H36" s="51">
        <f t="shared" si="0"/>
        <v>19515</v>
      </c>
      <c r="I36" s="59">
        <f>ROUND(H36/'[1]　H２３'!H36*100,1)</f>
        <v>110.4</v>
      </c>
      <c r="K36" s="60" t="s">
        <v>21</v>
      </c>
      <c r="L36" s="21">
        <v>8952</v>
      </c>
      <c r="M36" s="89">
        <v>45.9</v>
      </c>
      <c r="N36" s="21">
        <v>2900</v>
      </c>
      <c r="O36" s="68">
        <v>14.9</v>
      </c>
      <c r="P36" s="21">
        <v>7663</v>
      </c>
      <c r="Q36" s="69">
        <v>39.3</v>
      </c>
    </row>
    <row r="37" spans="1:17" ht="13.5">
      <c r="A37" s="55" t="s">
        <v>22</v>
      </c>
      <c r="B37" s="21"/>
      <c r="C37" s="119"/>
      <c r="D37" s="58"/>
      <c r="E37" s="56"/>
      <c r="F37" s="58"/>
      <c r="G37" s="56"/>
      <c r="H37" s="21"/>
      <c r="I37" s="59"/>
      <c r="K37" s="60" t="s">
        <v>22</v>
      </c>
      <c r="L37" s="21"/>
      <c r="M37" s="53"/>
      <c r="N37" s="21"/>
      <c r="O37" s="68"/>
      <c r="P37" s="21"/>
      <c r="Q37" s="90"/>
    </row>
    <row r="38" spans="1:17" ht="13.5">
      <c r="A38" s="55" t="s">
        <v>23</v>
      </c>
      <c r="B38" s="21"/>
      <c r="C38" s="119"/>
      <c r="D38" s="58"/>
      <c r="E38" s="56"/>
      <c r="F38" s="58"/>
      <c r="G38" s="56"/>
      <c r="H38" s="21"/>
      <c r="I38" s="59"/>
      <c r="K38" s="60" t="s">
        <v>23</v>
      </c>
      <c r="L38" s="21"/>
      <c r="M38" s="53"/>
      <c r="N38" s="21"/>
      <c r="O38" s="68"/>
      <c r="P38" s="21"/>
      <c r="Q38" s="69"/>
    </row>
    <row r="39" spans="1:20" ht="18" customHeight="1" thickBot="1">
      <c r="A39" s="70" t="s">
        <v>24</v>
      </c>
      <c r="B39" s="71">
        <f>SUM(B27:B38)</f>
        <v>138071</v>
      </c>
      <c r="C39" s="83">
        <f>ROUND(B39/B40*100,1)</f>
        <v>94.4</v>
      </c>
      <c r="D39" s="84">
        <f>SUM(D27:D38)</f>
        <v>29950</v>
      </c>
      <c r="E39" s="72">
        <f>ROUND(D39/D40*100,1)</f>
        <v>93.1</v>
      </c>
      <c r="F39" s="73">
        <f>SUM(F27:F38)</f>
        <v>11802</v>
      </c>
      <c r="G39" s="72">
        <f>ROUND(F39/F40*100,1)</f>
        <v>97.4</v>
      </c>
      <c r="H39" s="71">
        <f>SUM(H27:H38)</f>
        <v>179823</v>
      </c>
      <c r="I39" s="59">
        <f>ROUND(H39/H40*100,1)</f>
        <v>94.4</v>
      </c>
      <c r="K39" s="99" t="s">
        <v>24</v>
      </c>
      <c r="L39" s="19">
        <f>SUM(L27:L38)</f>
        <v>84419</v>
      </c>
      <c r="M39" s="100">
        <f>ROUND(L39/T39*100,1)</f>
        <v>46.9</v>
      </c>
      <c r="N39" s="19">
        <f>SUM(N27:N38)</f>
        <v>26479</v>
      </c>
      <c r="O39" s="101">
        <f>ROUND(N39/T39*100,1)</f>
        <v>14.7</v>
      </c>
      <c r="P39" s="19">
        <f>SUM(P27:P38)</f>
        <v>68925</v>
      </c>
      <c r="Q39" s="102">
        <f>ROUND(P39/T39*100,1)</f>
        <v>38.3</v>
      </c>
      <c r="R39" s="74"/>
      <c r="T39" s="75">
        <f>L39+N39+P39</f>
        <v>179823</v>
      </c>
    </row>
    <row r="40" spans="1:18" ht="22.5" customHeight="1" thickBot="1">
      <c r="A40" s="103" t="s">
        <v>45</v>
      </c>
      <c r="B40" s="104">
        <f>SUM('[1]　H２３'!B27:B36)</f>
        <v>146299</v>
      </c>
      <c r="C40" s="104"/>
      <c r="D40" s="117">
        <f>SUM('[1]　H２３'!D27:D36)</f>
        <v>32178</v>
      </c>
      <c r="E40" s="118"/>
      <c r="F40" s="104">
        <f>SUM('[1]　H２３'!F27:F36)</f>
        <v>12113</v>
      </c>
      <c r="G40" s="105"/>
      <c r="H40" s="94">
        <f>SUM('[1]　H２３'!H27:H36)</f>
        <v>190590</v>
      </c>
      <c r="I40" s="106"/>
      <c r="K40" s="107" t="s">
        <v>46</v>
      </c>
      <c r="L40" s="108">
        <v>8504</v>
      </c>
      <c r="M40" s="109">
        <v>48.1</v>
      </c>
      <c r="N40" s="108">
        <v>2607</v>
      </c>
      <c r="O40" s="110">
        <v>14.8</v>
      </c>
      <c r="P40" s="108">
        <v>6562</v>
      </c>
      <c r="Q40" s="111">
        <v>37.1</v>
      </c>
      <c r="R40" s="74"/>
    </row>
    <row r="41" spans="1:18" ht="17.25" customHeight="1" thickBot="1">
      <c r="A41" s="112" t="s">
        <v>46</v>
      </c>
      <c r="B41" s="113">
        <v>13504</v>
      </c>
      <c r="C41" s="114"/>
      <c r="D41" s="113">
        <v>3037</v>
      </c>
      <c r="E41" s="114"/>
      <c r="F41" s="113">
        <v>1132</v>
      </c>
      <c r="G41" s="115"/>
      <c r="H41" s="98">
        <f>B41+D41+F41</f>
        <v>17673</v>
      </c>
      <c r="I41" s="116"/>
      <c r="J41" s="80"/>
      <c r="K41" s="76" t="s">
        <v>36</v>
      </c>
      <c r="L41" s="77"/>
      <c r="M41" s="78"/>
      <c r="N41" s="79"/>
      <c r="O41" s="74"/>
      <c r="P41" s="78"/>
      <c r="Q41" s="79"/>
      <c r="R41" s="80"/>
    </row>
    <row r="42" spans="11:17" ht="13.5">
      <c r="K42" s="81"/>
      <c r="L42" s="81" t="s">
        <v>37</v>
      </c>
      <c r="M42" s="81"/>
      <c r="N42" s="81"/>
      <c r="O42" s="81"/>
      <c r="P42" s="80"/>
      <c r="Q42" s="80"/>
    </row>
  </sheetData>
  <sheetProtection/>
  <mergeCells count="19">
    <mergeCell ref="K25:K26"/>
    <mergeCell ref="L25:M25"/>
    <mergeCell ref="N25:O25"/>
    <mergeCell ref="P25:Q25"/>
    <mergeCell ref="A21:B21"/>
    <mergeCell ref="A25:A26"/>
    <mergeCell ref="B25:C25"/>
    <mergeCell ref="D25:E25"/>
    <mergeCell ref="F25:G25"/>
    <mergeCell ref="H25:I25"/>
    <mergeCell ref="A20:B20"/>
    <mergeCell ref="A1:Q1"/>
    <mergeCell ref="A5:A6"/>
    <mergeCell ref="B5:B6"/>
    <mergeCell ref="C5:E5"/>
    <mergeCell ref="F5:H5"/>
    <mergeCell ref="I5:K5"/>
    <mergeCell ref="L5:N5"/>
    <mergeCell ref="O5:Q5"/>
  </mergeCells>
  <printOptions horizontalCentered="1"/>
  <pageMargins left="0.5905511811023623" right="0" top="0.5905511811023623" bottom="0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日本ポリプロピレンフィルム工業会</dc:creator>
  <cp:keywords/>
  <dc:description/>
  <cp:lastModifiedBy>日本ポリプロピレンフィルム工業会</cp:lastModifiedBy>
  <cp:lastPrinted>2012-11-12T06:11:55Z</cp:lastPrinted>
  <dcterms:created xsi:type="dcterms:W3CDTF">2009-07-15T07:02:44Z</dcterms:created>
  <dcterms:modified xsi:type="dcterms:W3CDTF">2012-11-13T01:24:06Z</dcterms:modified>
  <cp:category/>
  <cp:version/>
  <cp:contentType/>
  <cp:contentStatus/>
</cp:coreProperties>
</file>