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2"/>
  </bookViews>
  <sheets>
    <sheet name="H28 酢ビ" sheetId="1" r:id="rId1"/>
    <sheet name="H28 ポバール" sheetId="2" r:id="rId2"/>
    <sheet name="集計用" sheetId="3" r:id="rId3"/>
  </sheets>
  <definedNames>
    <definedName name="_xlnm.Print_Area" localSheetId="2">'集計用'!$A$1:$M$160</definedName>
  </definedNames>
  <calcPr fullCalcOnLoad="1"/>
</workbook>
</file>

<file path=xl/sharedStrings.xml><?xml version="1.0" encoding="utf-8"?>
<sst xmlns="http://schemas.openxmlformats.org/spreadsheetml/2006/main" count="318" uniqueCount="134">
  <si>
    <t>期初在庫</t>
  </si>
  <si>
    <t>生産</t>
  </si>
  <si>
    <t>ﾎﾟﾊﾞｰﾙ</t>
  </si>
  <si>
    <t>接着剤</t>
  </si>
  <si>
    <t>ｶﾞﾑ</t>
  </si>
  <si>
    <t>ｺｰﾎﾟﾘ</t>
  </si>
  <si>
    <t>EVA</t>
  </si>
  <si>
    <t>その他</t>
  </si>
  <si>
    <t>一般計</t>
  </si>
  <si>
    <t>輸出</t>
  </si>
  <si>
    <t>合計</t>
  </si>
  <si>
    <t>社別実績表・V（酢ビモノマー）</t>
  </si>
  <si>
    <t>期末在庫</t>
  </si>
  <si>
    <t>A</t>
  </si>
  <si>
    <t>クラレ</t>
  </si>
  <si>
    <t>年計</t>
  </si>
  <si>
    <t>B</t>
  </si>
  <si>
    <t>C</t>
  </si>
  <si>
    <t>電気化学</t>
  </si>
  <si>
    <t>D</t>
  </si>
  <si>
    <t>昭和電工</t>
  </si>
  <si>
    <t xml:space="preserve"> </t>
  </si>
  <si>
    <t>E</t>
  </si>
  <si>
    <t>日本酢ビ・ポバール</t>
  </si>
  <si>
    <t>社別実績表・P（ポバール）</t>
  </si>
  <si>
    <t>期初在庫</t>
  </si>
  <si>
    <t>生産</t>
  </si>
  <si>
    <t>ﾋﾞﾆﾛﾝ</t>
  </si>
  <si>
    <t>繊維</t>
  </si>
  <si>
    <t>製紙</t>
  </si>
  <si>
    <t>ﾌｨﾙﾑ</t>
  </si>
  <si>
    <t>接着剤</t>
  </si>
  <si>
    <t>その他</t>
  </si>
  <si>
    <t>一般計</t>
  </si>
  <si>
    <t>輸出</t>
  </si>
  <si>
    <t>合計</t>
  </si>
  <si>
    <t>日本合成化学工業</t>
  </si>
  <si>
    <t>日本酢ビ･ポバール</t>
  </si>
  <si>
    <t>1-7</t>
  </si>
  <si>
    <t>1-8</t>
  </si>
  <si>
    <t>1-9</t>
  </si>
  <si>
    <t>1-10</t>
  </si>
  <si>
    <t>1-11</t>
  </si>
  <si>
    <t>1-12</t>
  </si>
  <si>
    <t xml:space="preserve">1-12 </t>
  </si>
  <si>
    <t>酢ビ　　　　　実績</t>
  </si>
  <si>
    <t>月</t>
  </si>
  <si>
    <t>集　計</t>
  </si>
  <si>
    <t>　　　　　（単位：トン）</t>
  </si>
  <si>
    <t>月</t>
  </si>
  <si>
    <t>初在庫</t>
  </si>
  <si>
    <t>生  産</t>
  </si>
  <si>
    <t>ﾎﾟﾊﾞｰﾙ用</t>
  </si>
  <si>
    <t>ガ　ム</t>
  </si>
  <si>
    <t>コーポリ</t>
  </si>
  <si>
    <t>EVA</t>
  </si>
  <si>
    <t>その他</t>
  </si>
  <si>
    <t>輸　出</t>
  </si>
  <si>
    <t>合　計</t>
  </si>
  <si>
    <t>末在庫</t>
  </si>
  <si>
    <t>1-1</t>
  </si>
  <si>
    <t>1-2</t>
  </si>
  <si>
    <t>1-3</t>
  </si>
  <si>
    <t>1-4</t>
  </si>
  <si>
    <r>
      <t>1-</t>
    </r>
    <r>
      <rPr>
        <sz val="11"/>
        <rFont val="ＭＳ Ｐゴシック"/>
        <family val="3"/>
      </rPr>
      <t>5</t>
    </r>
  </si>
  <si>
    <t>1-6</t>
  </si>
  <si>
    <t>1-1前年比</t>
  </si>
  <si>
    <t>1-2前年比</t>
  </si>
  <si>
    <t>1-3前年比</t>
  </si>
  <si>
    <t>1-4前年比</t>
  </si>
  <si>
    <t>1-5前年比</t>
  </si>
  <si>
    <t>1-6前年比</t>
  </si>
  <si>
    <t>1-7前年比</t>
  </si>
  <si>
    <t>1-8前年比</t>
  </si>
  <si>
    <t>1-9前年比</t>
  </si>
  <si>
    <t>1-10前年比</t>
  </si>
  <si>
    <t>1-11前年比</t>
  </si>
  <si>
    <t>1-12前年比</t>
  </si>
  <si>
    <t>前年同月比</t>
  </si>
  <si>
    <t>ポバール　　実績</t>
  </si>
  <si>
    <t>生　産</t>
  </si>
  <si>
    <t>ﾋﾞﾆﾛﾝ用</t>
  </si>
  <si>
    <t>繊　維</t>
  </si>
  <si>
    <t>製　紙</t>
  </si>
  <si>
    <t>フィルム</t>
  </si>
  <si>
    <r>
      <t>1-</t>
    </r>
    <r>
      <rPr>
        <sz val="11"/>
        <rFont val="ＭＳ Ｐゴシック"/>
        <family val="3"/>
      </rPr>
      <t>4</t>
    </r>
  </si>
  <si>
    <t>1-5</t>
  </si>
  <si>
    <t>1-6</t>
  </si>
  <si>
    <t>1-3</t>
  </si>
  <si>
    <t>1-2</t>
  </si>
  <si>
    <t>1-1</t>
  </si>
  <si>
    <t>1-5</t>
  </si>
  <si>
    <r>
      <t>1-</t>
    </r>
    <r>
      <rPr>
        <sz val="11"/>
        <rFont val="ＭＳ Ｐゴシック"/>
        <family val="3"/>
      </rPr>
      <t>4</t>
    </r>
  </si>
  <si>
    <t>フィルム</t>
  </si>
  <si>
    <r>
      <t>1-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前年比</t>
    </r>
  </si>
  <si>
    <t>ガ　ム</t>
  </si>
  <si>
    <t>コーポリ</t>
  </si>
  <si>
    <t>EVA</t>
  </si>
  <si>
    <t>1-1</t>
  </si>
  <si>
    <t>1-2</t>
  </si>
  <si>
    <t>1-3</t>
  </si>
  <si>
    <t>1-4</t>
  </si>
  <si>
    <r>
      <t>1-</t>
    </r>
    <r>
      <rPr>
        <sz val="11"/>
        <rFont val="ＭＳ Ｐゴシック"/>
        <family val="3"/>
      </rPr>
      <t>5</t>
    </r>
  </si>
  <si>
    <t>1-6</t>
  </si>
  <si>
    <t>電気化学</t>
  </si>
  <si>
    <r>
      <t>H27</t>
    </r>
    <r>
      <rPr>
        <sz val="11"/>
        <rFont val="ＭＳ Ｐゴシック"/>
        <family val="3"/>
      </rPr>
      <t>. 1</t>
    </r>
  </si>
  <si>
    <r>
      <t>H27</t>
    </r>
    <r>
      <rPr>
        <sz val="11"/>
        <rFont val="ＭＳ Ｐゴシック"/>
        <family val="3"/>
      </rPr>
      <t>. 2</t>
    </r>
  </si>
  <si>
    <r>
      <t>H27</t>
    </r>
    <r>
      <rPr>
        <sz val="11"/>
        <rFont val="ＭＳ Ｐゴシック"/>
        <family val="3"/>
      </rPr>
      <t>. 3</t>
    </r>
  </si>
  <si>
    <r>
      <t>H27</t>
    </r>
    <r>
      <rPr>
        <sz val="11"/>
        <rFont val="ＭＳ Ｐゴシック"/>
        <family val="3"/>
      </rPr>
      <t>. 4</t>
    </r>
  </si>
  <si>
    <r>
      <t>H27</t>
    </r>
    <r>
      <rPr>
        <sz val="11"/>
        <rFont val="ＭＳ Ｐゴシック"/>
        <family val="3"/>
      </rPr>
      <t>. 5</t>
    </r>
  </si>
  <si>
    <r>
      <t>H27</t>
    </r>
    <r>
      <rPr>
        <sz val="11"/>
        <rFont val="ＭＳ Ｐゴシック"/>
        <family val="3"/>
      </rPr>
      <t>. 6</t>
    </r>
  </si>
  <si>
    <r>
      <t>H27</t>
    </r>
    <r>
      <rPr>
        <sz val="11"/>
        <rFont val="ＭＳ Ｐゴシック"/>
        <family val="3"/>
      </rPr>
      <t>. 7</t>
    </r>
  </si>
  <si>
    <r>
      <t>H27</t>
    </r>
    <r>
      <rPr>
        <sz val="11"/>
        <rFont val="ＭＳ Ｐゴシック"/>
        <family val="3"/>
      </rPr>
      <t>. 8</t>
    </r>
  </si>
  <si>
    <r>
      <t>H27</t>
    </r>
    <r>
      <rPr>
        <sz val="11"/>
        <rFont val="ＭＳ Ｐゴシック"/>
        <family val="3"/>
      </rPr>
      <t>. 9</t>
    </r>
  </si>
  <si>
    <r>
      <t>H27</t>
    </r>
    <r>
      <rPr>
        <sz val="11"/>
        <rFont val="ＭＳ Ｐゴシック"/>
        <family val="3"/>
      </rPr>
      <t>. 10</t>
    </r>
  </si>
  <si>
    <r>
      <t>H27</t>
    </r>
    <r>
      <rPr>
        <sz val="11"/>
        <rFont val="ＭＳ Ｐゴシック"/>
        <family val="3"/>
      </rPr>
      <t>. 12</t>
    </r>
  </si>
  <si>
    <t>-</t>
  </si>
  <si>
    <r>
      <t>H27</t>
    </r>
    <r>
      <rPr>
        <sz val="11"/>
        <rFont val="ＭＳ Ｐゴシック"/>
        <family val="3"/>
      </rPr>
      <t>. 1</t>
    </r>
    <r>
      <rPr>
        <sz val="11"/>
        <rFont val="ＭＳ Ｐゴシック"/>
        <family val="3"/>
      </rPr>
      <t>1</t>
    </r>
  </si>
  <si>
    <t>平成28年</t>
  </si>
  <si>
    <t>平成28年度</t>
  </si>
  <si>
    <t>1</t>
  </si>
  <si>
    <r>
      <t>H28</t>
    </r>
    <r>
      <rPr>
        <sz val="11"/>
        <rFont val="ＭＳ Ｐゴシック"/>
        <family val="3"/>
      </rPr>
      <t>. 1</t>
    </r>
  </si>
  <si>
    <r>
      <t>H28</t>
    </r>
    <r>
      <rPr>
        <sz val="11"/>
        <rFont val="ＭＳ Ｐゴシック"/>
        <family val="3"/>
      </rPr>
      <t>. 2</t>
    </r>
  </si>
  <si>
    <r>
      <t>H28</t>
    </r>
    <r>
      <rPr>
        <sz val="11"/>
        <rFont val="ＭＳ Ｐゴシック"/>
        <family val="3"/>
      </rPr>
      <t>. 3</t>
    </r>
  </si>
  <si>
    <r>
      <t>H28</t>
    </r>
    <r>
      <rPr>
        <sz val="11"/>
        <rFont val="ＭＳ Ｐゴシック"/>
        <family val="3"/>
      </rPr>
      <t>. 4</t>
    </r>
  </si>
  <si>
    <r>
      <t>H28</t>
    </r>
    <r>
      <rPr>
        <sz val="11"/>
        <rFont val="ＭＳ Ｐゴシック"/>
        <family val="3"/>
      </rPr>
      <t>. 5</t>
    </r>
  </si>
  <si>
    <r>
      <t>H28</t>
    </r>
    <r>
      <rPr>
        <sz val="11"/>
        <rFont val="ＭＳ Ｐゴシック"/>
        <family val="3"/>
      </rPr>
      <t>. 6</t>
    </r>
  </si>
  <si>
    <r>
      <t>H28</t>
    </r>
    <r>
      <rPr>
        <sz val="11"/>
        <rFont val="ＭＳ Ｐゴシック"/>
        <family val="3"/>
      </rPr>
      <t>. 7</t>
    </r>
  </si>
  <si>
    <r>
      <t>H28</t>
    </r>
    <r>
      <rPr>
        <sz val="11"/>
        <rFont val="ＭＳ Ｐゴシック"/>
        <family val="3"/>
      </rPr>
      <t>. 8</t>
    </r>
  </si>
  <si>
    <r>
      <t>H28</t>
    </r>
    <r>
      <rPr>
        <sz val="11"/>
        <rFont val="ＭＳ Ｐゴシック"/>
        <family val="3"/>
      </rPr>
      <t>. 9</t>
    </r>
  </si>
  <si>
    <r>
      <t>H28</t>
    </r>
    <r>
      <rPr>
        <sz val="11"/>
        <rFont val="ＭＳ Ｐゴシック"/>
        <family val="3"/>
      </rPr>
      <t>. 10</t>
    </r>
  </si>
  <si>
    <r>
      <t>H28</t>
    </r>
    <r>
      <rPr>
        <sz val="11"/>
        <rFont val="ＭＳ Ｐゴシック"/>
        <family val="3"/>
      </rPr>
      <t>. 11</t>
    </r>
  </si>
  <si>
    <r>
      <t>H28</t>
    </r>
    <r>
      <rPr>
        <sz val="11"/>
        <rFont val="ＭＳ Ｐゴシック"/>
        <family val="3"/>
      </rPr>
      <t>. 12</t>
    </r>
  </si>
  <si>
    <r>
      <t>平成27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</si>
</sst>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&quot;¥&quot;#,##0_);\(&quot;¥&quot;#,##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_ "/>
    <numFmt numFmtId="183" formatCode="0.0_ "/>
    <numFmt numFmtId="184" formatCode="0_ "/>
    <numFmt numFmtId="185" formatCode="0;_尀"/>
    <numFmt numFmtId="186" formatCode="0;_"/>
    <numFmt numFmtId="187" formatCode="0;_Ⰰ"/>
    <numFmt numFmtId="188" formatCode="0;_됀"/>
    <numFmt numFmtId="189" formatCode="0_);[Red]\(0\)"/>
    <numFmt numFmtId="190" formatCode="#,##0_ "/>
    <numFmt numFmtId="191" formatCode="0.0%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76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176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176" fontId="5" fillId="0" borderId="12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176" fontId="5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6" fontId="5" fillId="0" borderId="0" xfId="0" applyNumberFormat="1" applyFont="1" applyAlignment="1">
      <alignment/>
    </xf>
    <xf numFmtId="176" fontId="5" fillId="0" borderId="15" xfId="0" applyNumberFormat="1" applyFont="1" applyFill="1" applyBorder="1" applyAlignment="1">
      <alignment/>
    </xf>
    <xf numFmtId="176" fontId="5" fillId="0" borderId="23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26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56" fontId="0" fillId="0" borderId="0" xfId="0" applyNumberFormat="1" applyFont="1" applyFill="1" applyAlignment="1" quotePrefix="1">
      <alignment horizontal="center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quotePrefix="1">
      <alignment horizontal="center"/>
    </xf>
    <xf numFmtId="0" fontId="0" fillId="0" borderId="27" xfId="0" applyFont="1" applyBorder="1" applyAlignment="1" quotePrefix="1">
      <alignment horizontal="center"/>
    </xf>
    <xf numFmtId="176" fontId="0" fillId="0" borderId="27" xfId="0" applyNumberFormat="1" applyFont="1" applyBorder="1" applyAlignment="1">
      <alignment/>
    </xf>
    <xf numFmtId="0" fontId="0" fillId="0" borderId="28" xfId="0" applyFont="1" applyBorder="1" applyAlignment="1" quotePrefix="1">
      <alignment horizontal="center"/>
    </xf>
    <xf numFmtId="176" fontId="0" fillId="0" borderId="14" xfId="0" applyNumberFormat="1" applyFont="1" applyBorder="1" applyAlignment="1">
      <alignment/>
    </xf>
    <xf numFmtId="0" fontId="0" fillId="0" borderId="26" xfId="0" applyFont="1" applyBorder="1" applyAlignment="1" quotePrefix="1">
      <alignment horizontal="center"/>
    </xf>
    <xf numFmtId="9" fontId="0" fillId="0" borderId="25" xfId="0" applyNumberFormat="1" applyFont="1" applyBorder="1" applyAlignment="1">
      <alignment horizontal="center"/>
    </xf>
    <xf numFmtId="176" fontId="0" fillId="0" borderId="25" xfId="0" applyNumberFormat="1" applyFont="1" applyBorder="1" applyAlignment="1">
      <alignment/>
    </xf>
    <xf numFmtId="9" fontId="0" fillId="0" borderId="25" xfId="0" applyNumberFormat="1" applyFont="1" applyBorder="1" applyAlignment="1">
      <alignment horizontal="right"/>
    </xf>
    <xf numFmtId="176" fontId="0" fillId="0" borderId="29" xfId="0" applyNumberFormat="1" applyFont="1" applyBorder="1" applyAlignment="1">
      <alignment/>
    </xf>
    <xf numFmtId="9" fontId="0" fillId="0" borderId="24" xfId="0" applyNumberFormat="1" applyFont="1" applyBorder="1" applyAlignment="1">
      <alignment horizontal="center"/>
    </xf>
    <xf numFmtId="9" fontId="0" fillId="0" borderId="24" xfId="0" applyNumberFormat="1" applyFont="1" applyBorder="1" applyAlignment="1">
      <alignment horizontal="right"/>
    </xf>
    <xf numFmtId="9" fontId="0" fillId="0" borderId="30" xfId="0" applyNumberFormat="1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25" xfId="0" applyFont="1" applyBorder="1" applyAlignment="1">
      <alignment/>
    </xf>
    <xf numFmtId="0" fontId="0" fillId="33" borderId="25" xfId="0" applyFont="1" applyFill="1" applyBorder="1" applyAlignment="1">
      <alignment horizontal="center"/>
    </xf>
    <xf numFmtId="9" fontId="0" fillId="33" borderId="25" xfId="42" applyFont="1" applyFill="1" applyBorder="1" applyAlignment="1">
      <alignment/>
    </xf>
    <xf numFmtId="0" fontId="8" fillId="0" borderId="0" xfId="0" applyFont="1" applyAlignment="1">
      <alignment horizontal="center"/>
    </xf>
    <xf numFmtId="9" fontId="0" fillId="0" borderId="0" xfId="0" applyNumberFormat="1" applyFont="1" applyAlignment="1">
      <alignment/>
    </xf>
    <xf numFmtId="0" fontId="0" fillId="33" borderId="25" xfId="0" applyFont="1" applyFill="1" applyBorder="1" applyAlignment="1">
      <alignment/>
    </xf>
    <xf numFmtId="38" fontId="0" fillId="0" borderId="25" xfId="49" applyFont="1" applyBorder="1" applyAlignment="1">
      <alignment/>
    </xf>
    <xf numFmtId="38" fontId="0" fillId="0" borderId="25" xfId="49" applyFont="1" applyBorder="1" applyAlignment="1">
      <alignment horizontal="right"/>
    </xf>
    <xf numFmtId="38" fontId="0" fillId="0" borderId="24" xfId="49" applyFont="1" applyBorder="1" applyAlignment="1">
      <alignment horizontal="right"/>
    </xf>
    <xf numFmtId="38" fontId="0" fillId="33" borderId="25" xfId="49" applyFont="1" applyFill="1" applyBorder="1" applyAlignment="1">
      <alignment/>
    </xf>
    <xf numFmtId="9" fontId="0" fillId="0" borderId="0" xfId="0" applyNumberFormat="1" applyFont="1" applyFill="1" applyAlignment="1">
      <alignment/>
    </xf>
    <xf numFmtId="9" fontId="0" fillId="33" borderId="25" xfId="0" applyNumberFormat="1" applyFont="1" applyFill="1" applyBorder="1" applyAlignment="1">
      <alignment horizontal="right"/>
    </xf>
    <xf numFmtId="176" fontId="0" fillId="0" borderId="27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56" fontId="0" fillId="0" borderId="26" xfId="0" applyNumberFormat="1" applyFont="1" applyFill="1" applyBorder="1" applyAlignment="1" quotePrefix="1">
      <alignment horizontal="center"/>
    </xf>
    <xf numFmtId="176" fontId="0" fillId="0" borderId="26" xfId="0" applyNumberFormat="1" applyFont="1" applyFill="1" applyBorder="1" applyAlignment="1">
      <alignment/>
    </xf>
    <xf numFmtId="176" fontId="0" fillId="0" borderId="24" xfId="0" applyNumberFormat="1" applyFont="1" applyBorder="1" applyAlignment="1">
      <alignment/>
    </xf>
    <xf numFmtId="0" fontId="0" fillId="0" borderId="30" xfId="0" applyFont="1" applyBorder="1" applyAlignment="1" quotePrefix="1">
      <alignment horizontal="center"/>
    </xf>
    <xf numFmtId="176" fontId="0" fillId="0" borderId="30" xfId="0" applyNumberFormat="1" applyFont="1" applyBorder="1" applyAlignment="1">
      <alignment/>
    </xf>
    <xf numFmtId="0" fontId="5" fillId="0" borderId="14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31" xfId="0" applyFont="1" applyFill="1" applyBorder="1" applyAlignment="1">
      <alignment horizontal="center"/>
    </xf>
    <xf numFmtId="176" fontId="5" fillId="0" borderId="32" xfId="0" applyNumberFormat="1" applyFont="1" applyFill="1" applyBorder="1" applyAlignment="1">
      <alignment/>
    </xf>
    <xf numFmtId="176" fontId="5" fillId="0" borderId="33" xfId="0" applyNumberFormat="1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4" fillId="0" borderId="0" xfId="0" applyFont="1" applyFill="1" applyAlignment="1">
      <alignment/>
    </xf>
    <xf numFmtId="176" fontId="5" fillId="0" borderId="31" xfId="0" applyNumberFormat="1" applyFont="1" applyFill="1" applyBorder="1" applyAlignment="1">
      <alignment/>
    </xf>
    <xf numFmtId="176" fontId="5" fillId="0" borderId="20" xfId="0" applyNumberFormat="1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176" fontId="5" fillId="0" borderId="17" xfId="0" applyNumberFormat="1" applyFont="1" applyFill="1" applyBorder="1" applyAlignment="1">
      <alignment/>
    </xf>
    <xf numFmtId="176" fontId="5" fillId="0" borderId="22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176" fontId="5" fillId="0" borderId="12" xfId="0" applyNumberFormat="1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190" fontId="5" fillId="0" borderId="15" xfId="0" applyNumberFormat="1" applyFont="1" applyFill="1" applyBorder="1" applyAlignment="1">
      <alignment/>
    </xf>
    <xf numFmtId="9" fontId="0" fillId="33" borderId="25" xfId="42" applyFont="1" applyFill="1" applyBorder="1" applyAlignment="1">
      <alignment horizontal="right"/>
    </xf>
    <xf numFmtId="9" fontId="0" fillId="0" borderId="25" xfId="0" applyNumberFormat="1" applyBorder="1" applyAlignment="1">
      <alignment horizontal="right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0" fillId="0" borderId="29" xfId="0" applyFont="1" applyBorder="1" applyAlignment="1">
      <alignment/>
    </xf>
    <xf numFmtId="9" fontId="0" fillId="34" borderId="29" xfId="0" applyNumberFormat="1" applyFont="1" applyFill="1" applyBorder="1" applyAlignment="1">
      <alignment horizontal="right"/>
    </xf>
    <xf numFmtId="56" fontId="0" fillId="0" borderId="35" xfId="0" applyNumberFormat="1" applyFont="1" applyFill="1" applyBorder="1" applyAlignment="1" quotePrefix="1">
      <alignment horizontal="center"/>
    </xf>
    <xf numFmtId="176" fontId="0" fillId="0" borderId="35" xfId="0" applyNumberFormat="1" applyFont="1" applyFill="1" applyBorder="1" applyAlignment="1">
      <alignment/>
    </xf>
    <xf numFmtId="9" fontId="0" fillId="34" borderId="29" xfId="42" applyFont="1" applyFill="1" applyBorder="1" applyAlignment="1">
      <alignment horizontal="right"/>
    </xf>
    <xf numFmtId="0" fontId="6" fillId="0" borderId="36" xfId="0" applyFont="1" applyFill="1" applyBorder="1" applyAlignment="1">
      <alignment horizontal="center" vertical="center" textRotation="255"/>
    </xf>
    <xf numFmtId="0" fontId="6" fillId="0" borderId="37" xfId="0" applyFont="1" applyFill="1" applyBorder="1" applyAlignment="1">
      <alignment horizontal="center" vertical="center" textRotation="255"/>
    </xf>
    <xf numFmtId="0" fontId="7" fillId="0" borderId="36" xfId="0" applyFont="1" applyFill="1" applyBorder="1" applyAlignment="1">
      <alignment horizontal="center" vertical="center" textRotation="255"/>
    </xf>
    <xf numFmtId="0" fontId="7" fillId="0" borderId="37" xfId="0" applyFont="1" applyFill="1" applyBorder="1" applyAlignment="1">
      <alignment horizontal="center" vertical="center" textRotation="255"/>
    </xf>
    <xf numFmtId="0" fontId="6" fillId="0" borderId="36" xfId="0" applyFont="1" applyBorder="1" applyAlignment="1">
      <alignment horizontal="center" vertical="center" textRotation="255"/>
    </xf>
    <xf numFmtId="0" fontId="6" fillId="0" borderId="37" xfId="0" applyFont="1" applyBorder="1" applyAlignment="1">
      <alignment horizontal="center" vertical="center" textRotation="255"/>
    </xf>
    <xf numFmtId="0" fontId="7" fillId="0" borderId="36" xfId="0" applyFont="1" applyBorder="1" applyAlignment="1">
      <alignment horizontal="center" vertical="center" textRotation="255"/>
    </xf>
    <xf numFmtId="0" fontId="7" fillId="0" borderId="37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zoomScaleSheetLayoutView="91" zoomScalePageLayoutView="0" workbookViewId="0" topLeftCell="A1">
      <pane ySplit="3" topLeftCell="A37" activePane="bottomLeft" state="frozen"/>
      <selection pane="topLeft" activeCell="A1" sqref="A1"/>
      <selection pane="bottomLeft" activeCell="L48" sqref="L48"/>
    </sheetView>
  </sheetViews>
  <sheetFormatPr defaultColWidth="9.00390625" defaultRowHeight="13.5"/>
  <cols>
    <col min="1" max="1" width="3.625" style="87" customWidth="1"/>
    <col min="2" max="2" width="7.625" style="87" customWidth="1"/>
    <col min="3" max="3" width="10.25390625" style="76" customWidth="1"/>
    <col min="4" max="14" width="10.125" style="76" customWidth="1"/>
    <col min="15" max="15" width="10.125" style="76" hidden="1" customWidth="1"/>
    <col min="16" max="16384" width="9.00390625" style="76" customWidth="1"/>
  </cols>
  <sheetData>
    <row r="1" spans="1:3" s="75" customFormat="1" ht="16.5" customHeight="1">
      <c r="A1" s="75" t="s">
        <v>118</v>
      </c>
      <c r="C1" s="75" t="s">
        <v>11</v>
      </c>
    </row>
    <row r="2" ht="5.25" customHeight="1" thickBot="1"/>
    <row r="3" spans="1:15" s="87" customFormat="1" ht="15.75" customHeight="1">
      <c r="A3" s="88"/>
      <c r="B3" s="89"/>
      <c r="C3" s="90" t="s">
        <v>0</v>
      </c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0" t="s">
        <v>7</v>
      </c>
      <c r="K3" s="90" t="s">
        <v>8</v>
      </c>
      <c r="L3" s="90" t="s">
        <v>9</v>
      </c>
      <c r="M3" s="90" t="s">
        <v>10</v>
      </c>
      <c r="N3" s="77" t="s">
        <v>12</v>
      </c>
      <c r="O3" s="91"/>
    </row>
    <row r="4" spans="1:15" ht="16.5" customHeight="1">
      <c r="A4" s="92" t="s">
        <v>13</v>
      </c>
      <c r="B4" s="74">
        <v>1</v>
      </c>
      <c r="C4" s="22">
        <v>5966</v>
      </c>
      <c r="D4" s="22">
        <v>17668</v>
      </c>
      <c r="E4" s="22">
        <v>20003</v>
      </c>
      <c r="F4" s="22"/>
      <c r="G4" s="22"/>
      <c r="H4" s="22"/>
      <c r="I4" s="22"/>
      <c r="J4" s="22"/>
      <c r="K4" s="22">
        <f>SUM(F4:J4)</f>
        <v>0</v>
      </c>
      <c r="L4" s="22"/>
      <c r="M4" s="22">
        <f aca="true" t="shared" si="0" ref="M4:M15">E4+K4+L4</f>
        <v>20003</v>
      </c>
      <c r="N4" s="23">
        <f aca="true" t="shared" si="1" ref="N4:N15">C4+D4-M4</f>
        <v>3631</v>
      </c>
      <c r="O4" s="93">
        <f aca="true" t="shared" si="2" ref="O4:O15">C4+D4-M4-N4</f>
        <v>0</v>
      </c>
    </row>
    <row r="5" spans="1:15" ht="15.75" customHeight="1">
      <c r="A5" s="115" t="s">
        <v>14</v>
      </c>
      <c r="B5" s="74">
        <v>2</v>
      </c>
      <c r="C5" s="22"/>
      <c r="D5" s="22"/>
      <c r="E5" s="22"/>
      <c r="F5" s="22"/>
      <c r="G5" s="22"/>
      <c r="H5" s="22"/>
      <c r="I5" s="22"/>
      <c r="J5" s="22"/>
      <c r="K5" s="22">
        <f aca="true" t="shared" si="3" ref="K5:K15">SUM(F5:J5)</f>
        <v>0</v>
      </c>
      <c r="L5" s="22"/>
      <c r="M5" s="22">
        <f t="shared" si="0"/>
        <v>0</v>
      </c>
      <c r="N5" s="23">
        <f t="shared" si="1"/>
        <v>0</v>
      </c>
      <c r="O5" s="93">
        <f t="shared" si="2"/>
        <v>0</v>
      </c>
    </row>
    <row r="6" spans="1:15" ht="15.75" customHeight="1">
      <c r="A6" s="115"/>
      <c r="B6" s="74">
        <v>3</v>
      </c>
      <c r="C6" s="22"/>
      <c r="D6" s="22"/>
      <c r="E6" s="22"/>
      <c r="F6" s="22"/>
      <c r="G6" s="22"/>
      <c r="H6" s="22"/>
      <c r="I6" s="22"/>
      <c r="J6" s="22"/>
      <c r="K6" s="22">
        <f t="shared" si="3"/>
        <v>0</v>
      </c>
      <c r="L6" s="22"/>
      <c r="M6" s="22">
        <f t="shared" si="0"/>
        <v>0</v>
      </c>
      <c r="N6" s="23">
        <f t="shared" si="1"/>
        <v>0</v>
      </c>
      <c r="O6" s="93">
        <f t="shared" si="2"/>
        <v>0</v>
      </c>
    </row>
    <row r="7" spans="1:15" ht="15.75" customHeight="1">
      <c r="A7" s="115"/>
      <c r="B7" s="74">
        <v>4</v>
      </c>
      <c r="C7" s="22"/>
      <c r="D7" s="22"/>
      <c r="E7" s="22"/>
      <c r="F7" s="22"/>
      <c r="G7" s="22"/>
      <c r="H7" s="22"/>
      <c r="I7" s="22"/>
      <c r="J7" s="22"/>
      <c r="K7" s="22">
        <f t="shared" si="3"/>
        <v>0</v>
      </c>
      <c r="L7" s="22"/>
      <c r="M7" s="22">
        <f t="shared" si="0"/>
        <v>0</v>
      </c>
      <c r="N7" s="23">
        <f t="shared" si="1"/>
        <v>0</v>
      </c>
      <c r="O7" s="93">
        <f t="shared" si="2"/>
        <v>0</v>
      </c>
    </row>
    <row r="8" spans="1:15" ht="15.75" customHeight="1">
      <c r="A8" s="115"/>
      <c r="B8" s="74">
        <v>5</v>
      </c>
      <c r="C8" s="22"/>
      <c r="D8" s="22"/>
      <c r="E8" s="22"/>
      <c r="F8" s="22"/>
      <c r="G8" s="22"/>
      <c r="H8" s="22"/>
      <c r="I8" s="22"/>
      <c r="J8" s="22"/>
      <c r="K8" s="22">
        <f t="shared" si="3"/>
        <v>0</v>
      </c>
      <c r="L8" s="22"/>
      <c r="M8" s="22">
        <f t="shared" si="0"/>
        <v>0</v>
      </c>
      <c r="N8" s="23">
        <f t="shared" si="1"/>
        <v>0</v>
      </c>
      <c r="O8" s="93">
        <f t="shared" si="2"/>
        <v>0</v>
      </c>
    </row>
    <row r="9" spans="1:15" ht="15.75" customHeight="1">
      <c r="A9" s="115"/>
      <c r="B9" s="74">
        <v>6</v>
      </c>
      <c r="C9" s="22"/>
      <c r="D9" s="22"/>
      <c r="E9" s="22"/>
      <c r="F9" s="22"/>
      <c r="G9" s="22"/>
      <c r="H9" s="22"/>
      <c r="I9" s="22"/>
      <c r="J9" s="22"/>
      <c r="K9" s="22">
        <f t="shared" si="3"/>
        <v>0</v>
      </c>
      <c r="L9" s="22"/>
      <c r="M9" s="22">
        <f t="shared" si="0"/>
        <v>0</v>
      </c>
      <c r="N9" s="23">
        <f t="shared" si="1"/>
        <v>0</v>
      </c>
      <c r="O9" s="93">
        <f t="shared" si="2"/>
        <v>0</v>
      </c>
    </row>
    <row r="10" spans="1:15" ht="15.75" customHeight="1">
      <c r="A10" s="115"/>
      <c r="B10" s="74">
        <v>7</v>
      </c>
      <c r="C10" s="22"/>
      <c r="D10" s="22"/>
      <c r="E10" s="22"/>
      <c r="F10" s="22"/>
      <c r="G10" s="22"/>
      <c r="H10" s="22"/>
      <c r="I10" s="22"/>
      <c r="J10" s="22"/>
      <c r="K10" s="22">
        <f t="shared" si="3"/>
        <v>0</v>
      </c>
      <c r="L10" s="22"/>
      <c r="M10" s="22">
        <f t="shared" si="0"/>
        <v>0</v>
      </c>
      <c r="N10" s="23">
        <f t="shared" si="1"/>
        <v>0</v>
      </c>
      <c r="O10" s="93">
        <f t="shared" si="2"/>
        <v>0</v>
      </c>
    </row>
    <row r="11" spans="1:15" ht="15.75" customHeight="1">
      <c r="A11" s="115"/>
      <c r="B11" s="74">
        <v>8</v>
      </c>
      <c r="C11" s="22"/>
      <c r="D11" s="22"/>
      <c r="E11" s="22"/>
      <c r="F11" s="22"/>
      <c r="G11" s="22"/>
      <c r="H11" s="22"/>
      <c r="I11" s="22"/>
      <c r="J11" s="22"/>
      <c r="K11" s="22">
        <f t="shared" si="3"/>
        <v>0</v>
      </c>
      <c r="L11" s="22"/>
      <c r="M11" s="22">
        <f t="shared" si="0"/>
        <v>0</v>
      </c>
      <c r="N11" s="23">
        <f t="shared" si="1"/>
        <v>0</v>
      </c>
      <c r="O11" s="93">
        <f t="shared" si="2"/>
        <v>0</v>
      </c>
    </row>
    <row r="12" spans="1:15" ht="15.75" customHeight="1">
      <c r="A12" s="115"/>
      <c r="B12" s="74">
        <v>9</v>
      </c>
      <c r="C12" s="22"/>
      <c r="D12" s="22"/>
      <c r="E12" s="22"/>
      <c r="F12" s="22"/>
      <c r="G12" s="22"/>
      <c r="H12" s="22"/>
      <c r="I12" s="22"/>
      <c r="J12" s="22"/>
      <c r="K12" s="22">
        <f t="shared" si="3"/>
        <v>0</v>
      </c>
      <c r="L12" s="22"/>
      <c r="M12" s="22">
        <f t="shared" si="0"/>
        <v>0</v>
      </c>
      <c r="N12" s="23">
        <f t="shared" si="1"/>
        <v>0</v>
      </c>
      <c r="O12" s="93">
        <f t="shared" si="2"/>
        <v>0</v>
      </c>
    </row>
    <row r="13" spans="1:15" ht="15.75" customHeight="1">
      <c r="A13" s="115"/>
      <c r="B13" s="74">
        <v>10</v>
      </c>
      <c r="C13" s="22"/>
      <c r="D13" s="22"/>
      <c r="E13" s="22"/>
      <c r="F13" s="22"/>
      <c r="G13" s="22"/>
      <c r="H13" s="22"/>
      <c r="I13" s="22"/>
      <c r="J13" s="22"/>
      <c r="K13" s="22">
        <f t="shared" si="3"/>
        <v>0</v>
      </c>
      <c r="L13" s="22"/>
      <c r="M13" s="22">
        <f t="shared" si="0"/>
        <v>0</v>
      </c>
      <c r="N13" s="23">
        <f t="shared" si="1"/>
        <v>0</v>
      </c>
      <c r="O13" s="93">
        <f t="shared" si="2"/>
        <v>0</v>
      </c>
    </row>
    <row r="14" spans="1:15" ht="15.75" customHeight="1">
      <c r="A14" s="115"/>
      <c r="B14" s="74">
        <v>11</v>
      </c>
      <c r="C14" s="22"/>
      <c r="D14" s="22"/>
      <c r="E14" s="22"/>
      <c r="F14" s="22"/>
      <c r="G14" s="22"/>
      <c r="H14" s="22"/>
      <c r="I14" s="22"/>
      <c r="J14" s="22"/>
      <c r="K14" s="22">
        <f t="shared" si="3"/>
        <v>0</v>
      </c>
      <c r="L14" s="22"/>
      <c r="M14" s="22">
        <f t="shared" si="0"/>
        <v>0</v>
      </c>
      <c r="N14" s="23">
        <f t="shared" si="1"/>
        <v>0</v>
      </c>
      <c r="O14" s="93">
        <f t="shared" si="2"/>
        <v>0</v>
      </c>
    </row>
    <row r="15" spans="1:15" ht="15.75" customHeight="1">
      <c r="A15" s="115"/>
      <c r="B15" s="74">
        <v>12</v>
      </c>
      <c r="C15" s="22"/>
      <c r="D15" s="22"/>
      <c r="E15" s="22"/>
      <c r="F15" s="22"/>
      <c r="G15" s="22"/>
      <c r="H15" s="22"/>
      <c r="I15" s="22"/>
      <c r="J15" s="22"/>
      <c r="K15" s="22">
        <f t="shared" si="3"/>
        <v>0</v>
      </c>
      <c r="L15" s="22"/>
      <c r="M15" s="22">
        <f t="shared" si="0"/>
        <v>0</v>
      </c>
      <c r="N15" s="23">
        <f t="shared" si="1"/>
        <v>0</v>
      </c>
      <c r="O15" s="93">
        <f t="shared" si="2"/>
        <v>0</v>
      </c>
    </row>
    <row r="16" spans="1:15" ht="15.75" customHeight="1" thickBot="1">
      <c r="A16" s="116"/>
      <c r="B16" s="94" t="s">
        <v>15</v>
      </c>
      <c r="C16" s="95"/>
      <c r="D16" s="95">
        <f aca="true" t="shared" si="4" ref="D16:M16">SUM(D4:D15)</f>
        <v>17668</v>
      </c>
      <c r="E16" s="95">
        <f t="shared" si="4"/>
        <v>20003</v>
      </c>
      <c r="F16" s="95">
        <f t="shared" si="4"/>
        <v>0</v>
      </c>
      <c r="G16" s="95">
        <f t="shared" si="4"/>
        <v>0</v>
      </c>
      <c r="H16" s="95">
        <f t="shared" si="4"/>
        <v>0</v>
      </c>
      <c r="I16" s="95">
        <f t="shared" si="4"/>
        <v>0</v>
      </c>
      <c r="J16" s="95">
        <f t="shared" si="4"/>
        <v>0</v>
      </c>
      <c r="K16" s="96">
        <f t="shared" si="4"/>
        <v>0</v>
      </c>
      <c r="L16" s="95">
        <f t="shared" si="4"/>
        <v>0</v>
      </c>
      <c r="M16" s="95">
        <f t="shared" si="4"/>
        <v>20003</v>
      </c>
      <c r="N16" s="78"/>
      <c r="O16" s="93"/>
    </row>
    <row r="17" spans="1:15" ht="15.75" customHeight="1">
      <c r="A17" s="97" t="s">
        <v>16</v>
      </c>
      <c r="B17" s="89">
        <v>1</v>
      </c>
      <c r="C17" s="98">
        <v>36299</v>
      </c>
      <c r="D17" s="68">
        <v>10400</v>
      </c>
      <c r="E17" s="68">
        <v>9800</v>
      </c>
      <c r="F17" s="68">
        <v>1100</v>
      </c>
      <c r="G17" s="68"/>
      <c r="H17" s="68"/>
      <c r="I17" s="68">
        <v>4000</v>
      </c>
      <c r="J17" s="68"/>
      <c r="K17" s="83">
        <f aca="true" t="shared" si="5" ref="K17:K28">SUM(F17:J17)</f>
        <v>5100</v>
      </c>
      <c r="L17" s="68"/>
      <c r="M17" s="98">
        <f aca="true" t="shared" si="6" ref="M17:M28">E17+K17+L17</f>
        <v>14900</v>
      </c>
      <c r="N17" s="82">
        <f aca="true" t="shared" si="7" ref="N17:N28">C17+D17-M17</f>
        <v>31799</v>
      </c>
      <c r="O17" s="93">
        <f aca="true" t="shared" si="8" ref="O17:O28">C17+D17-M17-N17</f>
        <v>0</v>
      </c>
    </row>
    <row r="18" spans="1:15" ht="15.75" customHeight="1">
      <c r="A18" s="115" t="s">
        <v>36</v>
      </c>
      <c r="B18" s="74">
        <v>2</v>
      </c>
      <c r="C18" s="22"/>
      <c r="D18" s="22"/>
      <c r="E18" s="22"/>
      <c r="F18" s="22"/>
      <c r="G18" s="22"/>
      <c r="H18" s="22"/>
      <c r="I18" s="22"/>
      <c r="J18" s="22"/>
      <c r="K18" s="22">
        <f t="shared" si="5"/>
        <v>0</v>
      </c>
      <c r="L18" s="22"/>
      <c r="M18" s="22">
        <f t="shared" si="6"/>
        <v>0</v>
      </c>
      <c r="N18" s="23">
        <f t="shared" si="7"/>
        <v>0</v>
      </c>
      <c r="O18" s="93">
        <f t="shared" si="8"/>
        <v>0</v>
      </c>
    </row>
    <row r="19" spans="1:15" ht="15.75" customHeight="1">
      <c r="A19" s="117"/>
      <c r="B19" s="74">
        <v>3</v>
      </c>
      <c r="C19" s="22"/>
      <c r="D19" s="22"/>
      <c r="E19" s="22"/>
      <c r="F19" s="22"/>
      <c r="G19" s="22"/>
      <c r="H19" s="22"/>
      <c r="I19" s="22"/>
      <c r="J19" s="22"/>
      <c r="K19" s="22">
        <f t="shared" si="5"/>
        <v>0</v>
      </c>
      <c r="L19" s="22"/>
      <c r="M19" s="22">
        <f t="shared" si="6"/>
        <v>0</v>
      </c>
      <c r="N19" s="23">
        <f t="shared" si="7"/>
        <v>0</v>
      </c>
      <c r="O19" s="93">
        <f t="shared" si="8"/>
        <v>0</v>
      </c>
    </row>
    <row r="20" spans="1:15" ht="14.25">
      <c r="A20" s="117"/>
      <c r="B20" s="74">
        <v>4</v>
      </c>
      <c r="C20" s="22"/>
      <c r="D20" s="22"/>
      <c r="E20" s="22"/>
      <c r="F20" s="22"/>
      <c r="G20" s="22"/>
      <c r="H20" s="22"/>
      <c r="I20" s="22"/>
      <c r="J20" s="22"/>
      <c r="K20" s="22">
        <f t="shared" si="5"/>
        <v>0</v>
      </c>
      <c r="L20" s="22"/>
      <c r="M20" s="22">
        <f t="shared" si="6"/>
        <v>0</v>
      </c>
      <c r="N20" s="23">
        <f t="shared" si="7"/>
        <v>0</v>
      </c>
      <c r="O20" s="93">
        <f t="shared" si="8"/>
        <v>0</v>
      </c>
    </row>
    <row r="21" spans="1:15" ht="14.25">
      <c r="A21" s="117"/>
      <c r="B21" s="74">
        <v>5</v>
      </c>
      <c r="C21" s="22"/>
      <c r="D21" s="22"/>
      <c r="E21" s="22"/>
      <c r="F21" s="22"/>
      <c r="G21" s="22"/>
      <c r="H21" s="22"/>
      <c r="I21" s="22"/>
      <c r="J21" s="22"/>
      <c r="K21" s="22">
        <f t="shared" si="5"/>
        <v>0</v>
      </c>
      <c r="L21" s="22"/>
      <c r="M21" s="22">
        <f t="shared" si="6"/>
        <v>0</v>
      </c>
      <c r="N21" s="23">
        <f t="shared" si="7"/>
        <v>0</v>
      </c>
      <c r="O21" s="93">
        <f t="shared" si="8"/>
        <v>0</v>
      </c>
    </row>
    <row r="22" spans="1:15" ht="14.25">
      <c r="A22" s="117"/>
      <c r="B22" s="74">
        <v>6</v>
      </c>
      <c r="C22" s="22"/>
      <c r="D22" s="22"/>
      <c r="E22" s="22"/>
      <c r="F22" s="22"/>
      <c r="G22" s="22"/>
      <c r="H22" s="22"/>
      <c r="I22" s="22"/>
      <c r="J22" s="22"/>
      <c r="K22" s="22">
        <f t="shared" si="5"/>
        <v>0</v>
      </c>
      <c r="L22" s="22"/>
      <c r="M22" s="22">
        <f t="shared" si="6"/>
        <v>0</v>
      </c>
      <c r="N22" s="23">
        <f t="shared" si="7"/>
        <v>0</v>
      </c>
      <c r="O22" s="93">
        <f t="shared" si="8"/>
        <v>0</v>
      </c>
    </row>
    <row r="23" spans="1:15" ht="14.25">
      <c r="A23" s="117"/>
      <c r="B23" s="74">
        <v>7</v>
      </c>
      <c r="C23" s="22"/>
      <c r="D23" s="22"/>
      <c r="E23" s="22"/>
      <c r="F23" s="22"/>
      <c r="G23" s="22"/>
      <c r="H23" s="22"/>
      <c r="I23" s="22"/>
      <c r="J23" s="22"/>
      <c r="K23" s="22">
        <f t="shared" si="5"/>
        <v>0</v>
      </c>
      <c r="L23" s="22"/>
      <c r="M23" s="22">
        <f t="shared" si="6"/>
        <v>0</v>
      </c>
      <c r="N23" s="23">
        <f t="shared" si="7"/>
        <v>0</v>
      </c>
      <c r="O23" s="93">
        <f t="shared" si="8"/>
        <v>0</v>
      </c>
    </row>
    <row r="24" spans="1:15" ht="14.25">
      <c r="A24" s="117"/>
      <c r="B24" s="74">
        <v>8</v>
      </c>
      <c r="C24" s="22"/>
      <c r="D24" s="22"/>
      <c r="E24" s="22"/>
      <c r="F24" s="22"/>
      <c r="G24" s="22"/>
      <c r="H24" s="22"/>
      <c r="I24" s="22"/>
      <c r="J24" s="22"/>
      <c r="K24" s="22">
        <f t="shared" si="5"/>
        <v>0</v>
      </c>
      <c r="L24" s="22"/>
      <c r="M24" s="22">
        <f t="shared" si="6"/>
        <v>0</v>
      </c>
      <c r="N24" s="23">
        <f t="shared" si="7"/>
        <v>0</v>
      </c>
      <c r="O24" s="93">
        <f t="shared" si="8"/>
        <v>0</v>
      </c>
    </row>
    <row r="25" spans="1:15" ht="14.25">
      <c r="A25" s="117"/>
      <c r="B25" s="74">
        <v>9</v>
      </c>
      <c r="C25" s="22"/>
      <c r="D25" s="22"/>
      <c r="E25" s="22"/>
      <c r="F25" s="22"/>
      <c r="G25" s="22"/>
      <c r="H25" s="22"/>
      <c r="I25" s="22"/>
      <c r="J25" s="22"/>
      <c r="K25" s="22">
        <f t="shared" si="5"/>
        <v>0</v>
      </c>
      <c r="L25" s="22"/>
      <c r="M25" s="22">
        <f t="shared" si="6"/>
        <v>0</v>
      </c>
      <c r="N25" s="23">
        <f t="shared" si="7"/>
        <v>0</v>
      </c>
      <c r="O25" s="93">
        <f t="shared" si="8"/>
        <v>0</v>
      </c>
    </row>
    <row r="26" spans="1:15" ht="14.25">
      <c r="A26" s="117"/>
      <c r="B26" s="74">
        <v>10</v>
      </c>
      <c r="C26" s="22"/>
      <c r="D26" s="22"/>
      <c r="E26" s="22"/>
      <c r="F26" s="22"/>
      <c r="G26" s="22"/>
      <c r="H26" s="22"/>
      <c r="I26" s="22"/>
      <c r="J26" s="22"/>
      <c r="K26" s="22">
        <f t="shared" si="5"/>
        <v>0</v>
      </c>
      <c r="L26" s="22"/>
      <c r="M26" s="22">
        <f t="shared" si="6"/>
        <v>0</v>
      </c>
      <c r="N26" s="23">
        <f t="shared" si="7"/>
        <v>0</v>
      </c>
      <c r="O26" s="93">
        <f t="shared" si="8"/>
        <v>0</v>
      </c>
    </row>
    <row r="27" spans="1:15" ht="14.25">
      <c r="A27" s="117"/>
      <c r="B27" s="74">
        <v>11</v>
      </c>
      <c r="C27" s="22"/>
      <c r="D27" s="22"/>
      <c r="E27" s="22"/>
      <c r="F27" s="22"/>
      <c r="G27" s="22"/>
      <c r="H27" s="22"/>
      <c r="I27" s="22"/>
      <c r="J27" s="22"/>
      <c r="K27" s="22">
        <f t="shared" si="5"/>
        <v>0</v>
      </c>
      <c r="L27" s="22"/>
      <c r="M27" s="22">
        <f t="shared" si="6"/>
        <v>0</v>
      </c>
      <c r="N27" s="23">
        <f t="shared" si="7"/>
        <v>0</v>
      </c>
      <c r="O27" s="93">
        <f t="shared" si="8"/>
        <v>0</v>
      </c>
    </row>
    <row r="28" spans="1:15" ht="14.25">
      <c r="A28" s="117"/>
      <c r="B28" s="74">
        <v>12</v>
      </c>
      <c r="C28" s="22"/>
      <c r="D28" s="83"/>
      <c r="E28" s="83"/>
      <c r="F28" s="83"/>
      <c r="G28" s="83"/>
      <c r="H28" s="83"/>
      <c r="I28" s="83"/>
      <c r="J28" s="83"/>
      <c r="K28" s="22">
        <f t="shared" si="5"/>
        <v>0</v>
      </c>
      <c r="L28" s="83">
        <v>0</v>
      </c>
      <c r="M28" s="22">
        <f t="shared" si="6"/>
        <v>0</v>
      </c>
      <c r="N28" s="23">
        <f t="shared" si="7"/>
        <v>0</v>
      </c>
      <c r="O28" s="93">
        <f t="shared" si="8"/>
        <v>0</v>
      </c>
    </row>
    <row r="29" spans="1:15" ht="15" thickBot="1">
      <c r="A29" s="118"/>
      <c r="B29" s="99" t="s">
        <v>15</v>
      </c>
      <c r="C29" s="100"/>
      <c r="D29" s="96">
        <f aca="true" t="shared" si="9" ref="D29:M29">SUM(D17:D28)</f>
        <v>10400</v>
      </c>
      <c r="E29" s="96">
        <f t="shared" si="9"/>
        <v>9800</v>
      </c>
      <c r="F29" s="96">
        <f t="shared" si="9"/>
        <v>1100</v>
      </c>
      <c r="G29" s="96">
        <f t="shared" si="9"/>
        <v>0</v>
      </c>
      <c r="H29" s="96">
        <f t="shared" si="9"/>
        <v>0</v>
      </c>
      <c r="I29" s="96">
        <f t="shared" si="9"/>
        <v>4000</v>
      </c>
      <c r="J29" s="96">
        <f t="shared" si="9"/>
        <v>0</v>
      </c>
      <c r="K29" s="96">
        <f t="shared" si="9"/>
        <v>5100</v>
      </c>
      <c r="L29" s="96">
        <f t="shared" si="9"/>
        <v>0</v>
      </c>
      <c r="M29" s="96">
        <f t="shared" si="9"/>
        <v>14900</v>
      </c>
      <c r="N29" s="80"/>
      <c r="O29" s="93"/>
    </row>
    <row r="30" spans="1:15" s="81" customFormat="1" ht="17.25">
      <c r="A30" s="81" t="str">
        <f>$A$1</f>
        <v>平成28年</v>
      </c>
      <c r="B30" s="101"/>
      <c r="C30" s="75" t="str">
        <f>$C$1</f>
        <v>社別実績表・V（酢ビモノマー）</v>
      </c>
      <c r="O30" s="93"/>
    </row>
    <row r="31" ht="5.25" customHeight="1" thickBot="1">
      <c r="O31" s="93">
        <f>C31+D31-M31-N31</f>
        <v>0</v>
      </c>
    </row>
    <row r="32" spans="1:15" s="87" customFormat="1" ht="15.75" customHeight="1">
      <c r="A32" s="88"/>
      <c r="B32" s="89"/>
      <c r="C32" s="90" t="s">
        <v>0</v>
      </c>
      <c r="D32" s="90" t="s">
        <v>1</v>
      </c>
      <c r="E32" s="90" t="s">
        <v>2</v>
      </c>
      <c r="F32" s="90" t="s">
        <v>3</v>
      </c>
      <c r="G32" s="90" t="s">
        <v>4</v>
      </c>
      <c r="H32" s="90" t="s">
        <v>5</v>
      </c>
      <c r="I32" s="90" t="s">
        <v>6</v>
      </c>
      <c r="J32" s="90" t="s">
        <v>7</v>
      </c>
      <c r="K32" s="90" t="s">
        <v>8</v>
      </c>
      <c r="L32" s="90" t="s">
        <v>9</v>
      </c>
      <c r="M32" s="90" t="s">
        <v>10</v>
      </c>
      <c r="N32" s="77" t="s">
        <v>12</v>
      </c>
      <c r="O32" s="93"/>
    </row>
    <row r="33" spans="1:15" ht="15.75" customHeight="1">
      <c r="A33" s="92" t="s">
        <v>17</v>
      </c>
      <c r="B33" s="74">
        <v>1</v>
      </c>
      <c r="C33" s="22">
        <v>0</v>
      </c>
      <c r="D33" s="22"/>
      <c r="E33" s="22"/>
      <c r="F33" s="22"/>
      <c r="G33" s="22"/>
      <c r="H33" s="22"/>
      <c r="I33" s="22"/>
      <c r="J33" s="22"/>
      <c r="K33" s="22">
        <f>SUM(F33:J33)</f>
        <v>0</v>
      </c>
      <c r="L33" s="22">
        <v>0</v>
      </c>
      <c r="M33" s="22">
        <f aca="true" t="shared" si="10" ref="M33:M44">E33+K33+L33</f>
        <v>0</v>
      </c>
      <c r="N33" s="23">
        <f aca="true" t="shared" si="11" ref="N33:N44">C33+D33-M33</f>
        <v>0</v>
      </c>
      <c r="O33" s="93">
        <f aca="true" t="shared" si="12" ref="O33:O44">C33+D33-M33-N33</f>
        <v>0</v>
      </c>
    </row>
    <row r="34" spans="1:15" ht="15.75" customHeight="1">
      <c r="A34" s="115" t="s">
        <v>18</v>
      </c>
      <c r="B34" s="74">
        <v>2</v>
      </c>
      <c r="C34" s="22">
        <f aca="true" t="shared" si="13" ref="C34:C44">N33</f>
        <v>0</v>
      </c>
      <c r="D34" s="22"/>
      <c r="E34" s="22"/>
      <c r="F34" s="22"/>
      <c r="G34" s="22"/>
      <c r="H34" s="22"/>
      <c r="I34" s="22"/>
      <c r="J34" s="22"/>
      <c r="K34" s="22">
        <f aca="true" t="shared" si="14" ref="K34:K44">SUM(F34:J34)</f>
        <v>0</v>
      </c>
      <c r="L34" s="22">
        <v>0</v>
      </c>
      <c r="M34" s="22">
        <f t="shared" si="10"/>
        <v>0</v>
      </c>
      <c r="N34" s="23">
        <f t="shared" si="11"/>
        <v>0</v>
      </c>
      <c r="O34" s="93">
        <f t="shared" si="12"/>
        <v>0</v>
      </c>
    </row>
    <row r="35" spans="1:15" ht="15.75" customHeight="1">
      <c r="A35" s="115"/>
      <c r="B35" s="74">
        <v>3</v>
      </c>
      <c r="C35" s="22">
        <f t="shared" si="13"/>
        <v>0</v>
      </c>
      <c r="D35" s="22"/>
      <c r="E35" s="22"/>
      <c r="F35" s="22"/>
      <c r="G35" s="22"/>
      <c r="H35" s="22"/>
      <c r="I35" s="22"/>
      <c r="J35" s="22"/>
      <c r="K35" s="22">
        <f t="shared" si="14"/>
        <v>0</v>
      </c>
      <c r="L35" s="22">
        <v>0</v>
      </c>
      <c r="M35" s="22">
        <f t="shared" si="10"/>
        <v>0</v>
      </c>
      <c r="N35" s="23">
        <f t="shared" si="11"/>
        <v>0</v>
      </c>
      <c r="O35" s="93">
        <f t="shared" si="12"/>
        <v>0</v>
      </c>
    </row>
    <row r="36" spans="1:15" ht="15.75" customHeight="1">
      <c r="A36" s="115"/>
      <c r="B36" s="74">
        <v>4</v>
      </c>
      <c r="C36" s="22">
        <f t="shared" si="13"/>
        <v>0</v>
      </c>
      <c r="D36" s="22"/>
      <c r="E36" s="22"/>
      <c r="F36" s="22"/>
      <c r="G36" s="22"/>
      <c r="H36" s="22"/>
      <c r="I36" s="22"/>
      <c r="J36" s="22"/>
      <c r="K36" s="22">
        <f t="shared" si="14"/>
        <v>0</v>
      </c>
      <c r="L36" s="22">
        <v>0</v>
      </c>
      <c r="M36" s="22">
        <f t="shared" si="10"/>
        <v>0</v>
      </c>
      <c r="N36" s="23">
        <f t="shared" si="11"/>
        <v>0</v>
      </c>
      <c r="O36" s="93">
        <f t="shared" si="12"/>
        <v>0</v>
      </c>
    </row>
    <row r="37" spans="1:15" ht="15.75" customHeight="1">
      <c r="A37" s="115"/>
      <c r="B37" s="74">
        <v>5</v>
      </c>
      <c r="C37" s="22">
        <f t="shared" si="13"/>
        <v>0</v>
      </c>
      <c r="D37" s="22"/>
      <c r="E37" s="22"/>
      <c r="F37" s="22"/>
      <c r="G37" s="22"/>
      <c r="H37" s="22"/>
      <c r="I37" s="22"/>
      <c r="J37" s="22"/>
      <c r="K37" s="22">
        <f t="shared" si="14"/>
        <v>0</v>
      </c>
      <c r="L37" s="22">
        <v>0</v>
      </c>
      <c r="M37" s="22">
        <f t="shared" si="10"/>
        <v>0</v>
      </c>
      <c r="N37" s="23">
        <f t="shared" si="11"/>
        <v>0</v>
      </c>
      <c r="O37" s="93">
        <f t="shared" si="12"/>
        <v>0</v>
      </c>
    </row>
    <row r="38" spans="1:15" ht="15.75" customHeight="1">
      <c r="A38" s="115"/>
      <c r="B38" s="74">
        <v>6</v>
      </c>
      <c r="C38" s="22">
        <f t="shared" si="13"/>
        <v>0</v>
      </c>
      <c r="D38" s="22"/>
      <c r="E38" s="22"/>
      <c r="F38" s="22"/>
      <c r="G38" s="22"/>
      <c r="H38" s="22"/>
      <c r="I38" s="22"/>
      <c r="J38" s="22"/>
      <c r="K38" s="22">
        <f t="shared" si="14"/>
        <v>0</v>
      </c>
      <c r="L38" s="22">
        <v>0</v>
      </c>
      <c r="M38" s="22">
        <f t="shared" si="10"/>
        <v>0</v>
      </c>
      <c r="N38" s="23">
        <f t="shared" si="11"/>
        <v>0</v>
      </c>
      <c r="O38" s="93">
        <f t="shared" si="12"/>
        <v>0</v>
      </c>
    </row>
    <row r="39" spans="1:15" ht="15.75" customHeight="1">
      <c r="A39" s="115"/>
      <c r="B39" s="74">
        <v>7</v>
      </c>
      <c r="C39" s="22">
        <f t="shared" si="13"/>
        <v>0</v>
      </c>
      <c r="D39" s="22"/>
      <c r="E39" s="22"/>
      <c r="F39" s="22"/>
      <c r="G39" s="22"/>
      <c r="H39" s="22"/>
      <c r="I39" s="22"/>
      <c r="J39" s="22"/>
      <c r="K39" s="22">
        <f t="shared" si="14"/>
        <v>0</v>
      </c>
      <c r="L39" s="22">
        <v>0</v>
      </c>
      <c r="M39" s="22">
        <f t="shared" si="10"/>
        <v>0</v>
      </c>
      <c r="N39" s="23">
        <f t="shared" si="11"/>
        <v>0</v>
      </c>
      <c r="O39" s="93">
        <f t="shared" si="12"/>
        <v>0</v>
      </c>
    </row>
    <row r="40" spans="1:15" ht="15.75" customHeight="1">
      <c r="A40" s="115"/>
      <c r="B40" s="74">
        <v>8</v>
      </c>
      <c r="C40" s="22">
        <f t="shared" si="13"/>
        <v>0</v>
      </c>
      <c r="D40" s="22"/>
      <c r="E40" s="22"/>
      <c r="F40" s="22"/>
      <c r="G40" s="22"/>
      <c r="H40" s="22"/>
      <c r="I40" s="22"/>
      <c r="J40" s="22"/>
      <c r="K40" s="22">
        <f t="shared" si="14"/>
        <v>0</v>
      </c>
      <c r="L40" s="22">
        <v>0</v>
      </c>
      <c r="M40" s="22">
        <f t="shared" si="10"/>
        <v>0</v>
      </c>
      <c r="N40" s="23">
        <f t="shared" si="11"/>
        <v>0</v>
      </c>
      <c r="O40" s="93">
        <f t="shared" si="12"/>
        <v>0</v>
      </c>
    </row>
    <row r="41" spans="1:15" ht="15.75" customHeight="1">
      <c r="A41" s="115"/>
      <c r="B41" s="74">
        <v>9</v>
      </c>
      <c r="C41" s="22">
        <f t="shared" si="13"/>
        <v>0</v>
      </c>
      <c r="D41" s="22"/>
      <c r="E41" s="22"/>
      <c r="F41" s="22"/>
      <c r="G41" s="22"/>
      <c r="H41" s="22"/>
      <c r="I41" s="22"/>
      <c r="J41" s="22"/>
      <c r="K41" s="22">
        <f t="shared" si="14"/>
        <v>0</v>
      </c>
      <c r="L41" s="22">
        <v>0</v>
      </c>
      <c r="M41" s="22">
        <f t="shared" si="10"/>
        <v>0</v>
      </c>
      <c r="N41" s="23">
        <f t="shared" si="11"/>
        <v>0</v>
      </c>
      <c r="O41" s="93">
        <f t="shared" si="12"/>
        <v>0</v>
      </c>
    </row>
    <row r="42" spans="1:15" ht="15.75" customHeight="1">
      <c r="A42" s="115"/>
      <c r="B42" s="74">
        <v>10</v>
      </c>
      <c r="C42" s="22">
        <f t="shared" si="13"/>
        <v>0</v>
      </c>
      <c r="D42" s="22"/>
      <c r="E42" s="22"/>
      <c r="F42" s="22"/>
      <c r="G42" s="22"/>
      <c r="H42" s="22"/>
      <c r="I42" s="22"/>
      <c r="J42" s="22"/>
      <c r="K42" s="22">
        <f t="shared" si="14"/>
        <v>0</v>
      </c>
      <c r="L42" s="22">
        <v>0</v>
      </c>
      <c r="M42" s="22">
        <f t="shared" si="10"/>
        <v>0</v>
      </c>
      <c r="N42" s="23">
        <f t="shared" si="11"/>
        <v>0</v>
      </c>
      <c r="O42" s="93">
        <f t="shared" si="12"/>
        <v>0</v>
      </c>
    </row>
    <row r="43" spans="1:15" ht="15.75" customHeight="1">
      <c r="A43" s="115"/>
      <c r="B43" s="74">
        <v>11</v>
      </c>
      <c r="C43" s="22">
        <f t="shared" si="13"/>
        <v>0</v>
      </c>
      <c r="D43" s="22"/>
      <c r="E43" s="22"/>
      <c r="F43" s="22"/>
      <c r="G43" s="22"/>
      <c r="H43" s="22"/>
      <c r="I43" s="22"/>
      <c r="J43" s="22"/>
      <c r="K43" s="22">
        <f t="shared" si="14"/>
        <v>0</v>
      </c>
      <c r="L43" s="22">
        <v>0</v>
      </c>
      <c r="M43" s="22">
        <f t="shared" si="10"/>
        <v>0</v>
      </c>
      <c r="N43" s="23">
        <f t="shared" si="11"/>
        <v>0</v>
      </c>
      <c r="O43" s="93">
        <f t="shared" si="12"/>
        <v>0</v>
      </c>
    </row>
    <row r="44" spans="1:15" ht="15.75" customHeight="1">
      <c r="A44" s="115"/>
      <c r="B44" s="74">
        <v>12</v>
      </c>
      <c r="C44" s="22">
        <f t="shared" si="13"/>
        <v>0</v>
      </c>
      <c r="D44" s="22"/>
      <c r="E44" s="22"/>
      <c r="F44" s="22"/>
      <c r="G44" s="22"/>
      <c r="H44" s="22"/>
      <c r="I44" s="22"/>
      <c r="J44" s="22"/>
      <c r="K44" s="22">
        <f t="shared" si="14"/>
        <v>0</v>
      </c>
      <c r="L44" s="22">
        <v>0</v>
      </c>
      <c r="M44" s="22">
        <f t="shared" si="10"/>
        <v>0</v>
      </c>
      <c r="N44" s="23">
        <f t="shared" si="11"/>
        <v>0</v>
      </c>
      <c r="O44" s="93">
        <f t="shared" si="12"/>
        <v>0</v>
      </c>
    </row>
    <row r="45" spans="1:15" ht="15.75" customHeight="1" thickBot="1">
      <c r="A45" s="116"/>
      <c r="B45" s="94" t="s">
        <v>15</v>
      </c>
      <c r="C45" s="102"/>
      <c r="D45" s="95">
        <f aca="true" t="shared" si="15" ref="D45:M45">SUM(D33:D44)</f>
        <v>0</v>
      </c>
      <c r="E45" s="95">
        <f t="shared" si="15"/>
        <v>0</v>
      </c>
      <c r="F45" s="95">
        <f t="shared" si="15"/>
        <v>0</v>
      </c>
      <c r="G45" s="95">
        <f t="shared" si="15"/>
        <v>0</v>
      </c>
      <c r="H45" s="95">
        <f t="shared" si="15"/>
        <v>0</v>
      </c>
      <c r="I45" s="95">
        <f t="shared" si="15"/>
        <v>0</v>
      </c>
      <c r="J45" s="95">
        <f t="shared" si="15"/>
        <v>0</v>
      </c>
      <c r="K45" s="95">
        <f t="shared" si="15"/>
        <v>0</v>
      </c>
      <c r="L45" s="95">
        <f t="shared" si="15"/>
        <v>0</v>
      </c>
      <c r="M45" s="95">
        <f t="shared" si="15"/>
        <v>0</v>
      </c>
      <c r="N45" s="103"/>
      <c r="O45" s="93"/>
    </row>
    <row r="46" spans="1:15" ht="15.75" customHeight="1">
      <c r="A46" s="97" t="s">
        <v>19</v>
      </c>
      <c r="B46" s="89">
        <v>1</v>
      </c>
      <c r="C46" s="98">
        <v>13526</v>
      </c>
      <c r="D46" s="68">
        <v>10675</v>
      </c>
      <c r="E46" s="68">
        <v>3001</v>
      </c>
      <c r="F46" s="68">
        <v>340</v>
      </c>
      <c r="G46" s="68"/>
      <c r="H46" s="68">
        <v>107</v>
      </c>
      <c r="I46" s="68">
        <v>3173</v>
      </c>
      <c r="J46" s="68"/>
      <c r="K46" s="98">
        <f>SUM(F46:J46)</f>
        <v>3620</v>
      </c>
      <c r="L46" s="68">
        <v>1960</v>
      </c>
      <c r="M46" s="98">
        <f aca="true" t="shared" si="16" ref="M46:M57">E46+K46+L46</f>
        <v>8581</v>
      </c>
      <c r="N46" s="82">
        <f aca="true" t="shared" si="17" ref="N46:N57">C46+D46-M46</f>
        <v>15620</v>
      </c>
      <c r="O46" s="93">
        <f aca="true" t="shared" si="18" ref="O46:O57">C46+D46-M46-N46</f>
        <v>0</v>
      </c>
    </row>
    <row r="47" spans="1:15" ht="16.5" customHeight="1">
      <c r="A47" s="115" t="s">
        <v>20</v>
      </c>
      <c r="B47" s="74">
        <v>2</v>
      </c>
      <c r="C47" s="22"/>
      <c r="D47" s="22"/>
      <c r="E47" s="22"/>
      <c r="F47" s="22"/>
      <c r="G47" s="22"/>
      <c r="H47" s="22"/>
      <c r="I47" s="22"/>
      <c r="J47" s="22"/>
      <c r="K47" s="22">
        <f aca="true" t="shared" si="19" ref="K47:K57">SUM(F47:J47)</f>
        <v>0</v>
      </c>
      <c r="L47" s="22"/>
      <c r="M47" s="83">
        <f t="shared" si="16"/>
        <v>0</v>
      </c>
      <c r="N47" s="23">
        <f t="shared" si="17"/>
        <v>0</v>
      </c>
      <c r="O47" s="93">
        <f t="shared" si="18"/>
        <v>0</v>
      </c>
    </row>
    <row r="48" spans="1:15" ht="15.75" customHeight="1">
      <c r="A48" s="115"/>
      <c r="B48" s="74">
        <v>3</v>
      </c>
      <c r="C48" s="22"/>
      <c r="D48" s="22"/>
      <c r="E48" s="22"/>
      <c r="F48" s="22"/>
      <c r="G48" s="22"/>
      <c r="H48" s="22"/>
      <c r="I48" s="22"/>
      <c r="J48" s="22"/>
      <c r="K48" s="22">
        <f t="shared" si="19"/>
        <v>0</v>
      </c>
      <c r="L48" s="22"/>
      <c r="M48" s="22">
        <f t="shared" si="16"/>
        <v>0</v>
      </c>
      <c r="N48" s="23">
        <f t="shared" si="17"/>
        <v>0</v>
      </c>
      <c r="O48" s="93">
        <f t="shared" si="18"/>
        <v>0</v>
      </c>
    </row>
    <row r="49" spans="1:15" ht="15.75" customHeight="1">
      <c r="A49" s="115"/>
      <c r="B49" s="74">
        <v>4</v>
      </c>
      <c r="C49" s="22"/>
      <c r="D49" s="104"/>
      <c r="E49" s="22"/>
      <c r="F49" s="22"/>
      <c r="G49" s="22"/>
      <c r="H49" s="22"/>
      <c r="I49" s="22"/>
      <c r="J49" s="22"/>
      <c r="K49" s="22">
        <f t="shared" si="19"/>
        <v>0</v>
      </c>
      <c r="L49" s="22"/>
      <c r="M49" s="22">
        <f t="shared" si="16"/>
        <v>0</v>
      </c>
      <c r="N49" s="23">
        <f t="shared" si="17"/>
        <v>0</v>
      </c>
      <c r="O49" s="93">
        <f t="shared" si="18"/>
        <v>0</v>
      </c>
    </row>
    <row r="50" spans="1:15" ht="17.25" customHeight="1">
      <c r="A50" s="115"/>
      <c r="B50" s="74">
        <v>5</v>
      </c>
      <c r="C50" s="22"/>
      <c r="D50" s="22"/>
      <c r="E50" s="22"/>
      <c r="F50" s="22"/>
      <c r="G50" s="22"/>
      <c r="H50" s="22"/>
      <c r="I50" s="22"/>
      <c r="J50" s="22"/>
      <c r="K50" s="22">
        <f t="shared" si="19"/>
        <v>0</v>
      </c>
      <c r="L50" s="22"/>
      <c r="M50" s="22">
        <f t="shared" si="16"/>
        <v>0</v>
      </c>
      <c r="N50" s="23">
        <f t="shared" si="17"/>
        <v>0</v>
      </c>
      <c r="O50" s="93">
        <f t="shared" si="18"/>
        <v>0</v>
      </c>
    </row>
    <row r="51" spans="1:15" ht="17.25" customHeight="1">
      <c r="A51" s="115"/>
      <c r="B51" s="74">
        <v>6</v>
      </c>
      <c r="C51" s="22"/>
      <c r="D51" s="22"/>
      <c r="E51" s="22"/>
      <c r="F51" s="22"/>
      <c r="G51" s="22"/>
      <c r="H51" s="22"/>
      <c r="I51" s="22"/>
      <c r="J51" s="22"/>
      <c r="K51" s="22">
        <f t="shared" si="19"/>
        <v>0</v>
      </c>
      <c r="L51" s="22"/>
      <c r="M51" s="22">
        <f t="shared" si="16"/>
        <v>0</v>
      </c>
      <c r="N51" s="23">
        <f t="shared" si="17"/>
        <v>0</v>
      </c>
      <c r="O51" s="93">
        <f t="shared" si="18"/>
        <v>0</v>
      </c>
    </row>
    <row r="52" spans="1:15" ht="17.25" customHeight="1">
      <c r="A52" s="115"/>
      <c r="B52" s="74">
        <v>7</v>
      </c>
      <c r="C52" s="22"/>
      <c r="D52" s="22"/>
      <c r="E52" s="22"/>
      <c r="F52" s="22"/>
      <c r="G52" s="22"/>
      <c r="H52" s="22"/>
      <c r="I52" s="22"/>
      <c r="J52" s="22"/>
      <c r="K52" s="22">
        <f t="shared" si="19"/>
        <v>0</v>
      </c>
      <c r="L52" s="22"/>
      <c r="M52" s="22">
        <f t="shared" si="16"/>
        <v>0</v>
      </c>
      <c r="N52" s="23">
        <f t="shared" si="17"/>
        <v>0</v>
      </c>
      <c r="O52" s="93">
        <f t="shared" si="18"/>
        <v>0</v>
      </c>
    </row>
    <row r="53" spans="1:15" ht="17.25" customHeight="1">
      <c r="A53" s="115"/>
      <c r="B53" s="74">
        <v>8</v>
      </c>
      <c r="C53" s="22"/>
      <c r="D53" s="22"/>
      <c r="E53" s="22"/>
      <c r="F53" s="22"/>
      <c r="G53" s="22"/>
      <c r="H53" s="22"/>
      <c r="I53" s="22"/>
      <c r="J53" s="22"/>
      <c r="K53" s="22">
        <f t="shared" si="19"/>
        <v>0</v>
      </c>
      <c r="L53" s="22"/>
      <c r="M53" s="22">
        <f t="shared" si="16"/>
        <v>0</v>
      </c>
      <c r="N53" s="23">
        <f t="shared" si="17"/>
        <v>0</v>
      </c>
      <c r="O53" s="93">
        <f t="shared" si="18"/>
        <v>0</v>
      </c>
    </row>
    <row r="54" spans="1:15" ht="17.25" customHeight="1">
      <c r="A54" s="115"/>
      <c r="B54" s="74">
        <v>9</v>
      </c>
      <c r="C54" s="22"/>
      <c r="D54" s="22"/>
      <c r="E54" s="22"/>
      <c r="F54" s="22"/>
      <c r="G54" s="22"/>
      <c r="H54" s="22"/>
      <c r="I54" s="22"/>
      <c r="J54" s="22"/>
      <c r="K54" s="22">
        <f t="shared" si="19"/>
        <v>0</v>
      </c>
      <c r="L54" s="22"/>
      <c r="M54" s="22">
        <f t="shared" si="16"/>
        <v>0</v>
      </c>
      <c r="N54" s="23">
        <f t="shared" si="17"/>
        <v>0</v>
      </c>
      <c r="O54" s="93">
        <f t="shared" si="18"/>
        <v>0</v>
      </c>
    </row>
    <row r="55" spans="1:15" ht="17.25" customHeight="1">
      <c r="A55" s="115"/>
      <c r="B55" s="74">
        <v>10</v>
      </c>
      <c r="C55" s="22"/>
      <c r="D55" s="22"/>
      <c r="E55" s="22"/>
      <c r="F55" s="22"/>
      <c r="G55" s="22"/>
      <c r="H55" s="22"/>
      <c r="I55" s="22"/>
      <c r="J55" s="22"/>
      <c r="K55" s="22">
        <f t="shared" si="19"/>
        <v>0</v>
      </c>
      <c r="L55" s="22"/>
      <c r="M55" s="22">
        <f t="shared" si="16"/>
        <v>0</v>
      </c>
      <c r="N55" s="23">
        <f t="shared" si="17"/>
        <v>0</v>
      </c>
      <c r="O55" s="93">
        <f t="shared" si="18"/>
        <v>0</v>
      </c>
    </row>
    <row r="56" spans="1:15" ht="17.25" customHeight="1">
      <c r="A56" s="115"/>
      <c r="B56" s="74">
        <v>11</v>
      </c>
      <c r="C56" s="22"/>
      <c r="D56" s="22"/>
      <c r="E56" s="22"/>
      <c r="F56" s="22"/>
      <c r="G56" s="22"/>
      <c r="H56" s="22"/>
      <c r="I56" s="22"/>
      <c r="J56" s="22"/>
      <c r="K56" s="22">
        <f t="shared" si="19"/>
        <v>0</v>
      </c>
      <c r="L56" s="22"/>
      <c r="M56" s="22">
        <f t="shared" si="16"/>
        <v>0</v>
      </c>
      <c r="N56" s="23">
        <f t="shared" si="17"/>
        <v>0</v>
      </c>
      <c r="O56" s="93">
        <f t="shared" si="18"/>
        <v>0</v>
      </c>
    </row>
    <row r="57" spans="1:15" ht="17.25" customHeight="1">
      <c r="A57" s="115"/>
      <c r="B57" s="74">
        <v>12</v>
      </c>
      <c r="C57" s="22"/>
      <c r="D57" s="22"/>
      <c r="E57" s="22"/>
      <c r="F57" s="22"/>
      <c r="G57" s="22"/>
      <c r="H57" s="22"/>
      <c r="I57" s="22"/>
      <c r="J57" s="22"/>
      <c r="K57" s="22">
        <f t="shared" si="19"/>
        <v>0</v>
      </c>
      <c r="L57" s="22"/>
      <c r="M57" s="22">
        <f t="shared" si="16"/>
        <v>0</v>
      </c>
      <c r="N57" s="23">
        <f t="shared" si="17"/>
        <v>0</v>
      </c>
      <c r="O57" s="93">
        <f t="shared" si="18"/>
        <v>0</v>
      </c>
    </row>
    <row r="58" spans="1:15" ht="17.25" customHeight="1" thickBot="1">
      <c r="A58" s="116"/>
      <c r="B58" s="99" t="s">
        <v>15</v>
      </c>
      <c r="C58" s="100"/>
      <c r="D58" s="96">
        <f aca="true" t="shared" si="20" ref="D58:M58">SUM(D46:D57)</f>
        <v>10675</v>
      </c>
      <c r="E58" s="96">
        <f t="shared" si="20"/>
        <v>3001</v>
      </c>
      <c r="F58" s="96">
        <f t="shared" si="20"/>
        <v>340</v>
      </c>
      <c r="G58" s="96">
        <f t="shared" si="20"/>
        <v>0</v>
      </c>
      <c r="H58" s="96">
        <f t="shared" si="20"/>
        <v>107</v>
      </c>
      <c r="I58" s="96">
        <f t="shared" si="20"/>
        <v>3173</v>
      </c>
      <c r="J58" s="96">
        <f t="shared" si="20"/>
        <v>0</v>
      </c>
      <c r="K58" s="96">
        <f t="shared" si="20"/>
        <v>3620</v>
      </c>
      <c r="L58" s="96">
        <f t="shared" si="20"/>
        <v>1960</v>
      </c>
      <c r="M58" s="96">
        <f t="shared" si="20"/>
        <v>8581</v>
      </c>
      <c r="N58" s="80"/>
      <c r="O58" s="93"/>
    </row>
    <row r="59" spans="1:15" s="81" customFormat="1" ht="17.25">
      <c r="A59" s="81" t="str">
        <f>$A$1</f>
        <v>平成28年</v>
      </c>
      <c r="B59" s="101"/>
      <c r="C59" s="75" t="str">
        <f>$C$1</f>
        <v>社別実績表・V（酢ビモノマー）</v>
      </c>
      <c r="L59" s="81" t="s">
        <v>21</v>
      </c>
      <c r="O59" s="93"/>
    </row>
    <row r="60" ht="5.25" customHeight="1" thickBot="1">
      <c r="O60" s="93">
        <f>C60+D60-M60-N60</f>
        <v>0</v>
      </c>
    </row>
    <row r="61" spans="1:15" s="87" customFormat="1" ht="15.75" customHeight="1">
      <c r="A61" s="88"/>
      <c r="B61" s="89"/>
      <c r="C61" s="90" t="s">
        <v>0</v>
      </c>
      <c r="D61" s="90" t="s">
        <v>1</v>
      </c>
      <c r="E61" s="90" t="s">
        <v>2</v>
      </c>
      <c r="F61" s="90" t="s">
        <v>3</v>
      </c>
      <c r="G61" s="90" t="s">
        <v>4</v>
      </c>
      <c r="H61" s="90" t="s">
        <v>5</v>
      </c>
      <c r="I61" s="90" t="s">
        <v>6</v>
      </c>
      <c r="J61" s="90" t="s">
        <v>7</v>
      </c>
      <c r="K61" s="90" t="s">
        <v>8</v>
      </c>
      <c r="L61" s="90" t="s">
        <v>9</v>
      </c>
      <c r="M61" s="90" t="s">
        <v>10</v>
      </c>
      <c r="N61" s="77" t="s">
        <v>12</v>
      </c>
      <c r="O61" s="93"/>
    </row>
    <row r="62" spans="1:15" ht="15.75" customHeight="1">
      <c r="A62" s="92" t="s">
        <v>22</v>
      </c>
      <c r="B62" s="74">
        <v>1</v>
      </c>
      <c r="C62" s="22">
        <v>1792</v>
      </c>
      <c r="D62" s="22">
        <v>14429</v>
      </c>
      <c r="E62" s="22">
        <v>10662</v>
      </c>
      <c r="F62" s="22">
        <v>1049</v>
      </c>
      <c r="G62" s="22"/>
      <c r="H62" s="22">
        <v>45</v>
      </c>
      <c r="I62" s="22">
        <v>1452</v>
      </c>
      <c r="J62" s="22"/>
      <c r="K62" s="22">
        <f>SUM(F62:J62)</f>
        <v>2546</v>
      </c>
      <c r="L62" s="22">
        <v>1002</v>
      </c>
      <c r="M62" s="22">
        <f aca="true" t="shared" si="21" ref="M62:M73">E62+K62+L62</f>
        <v>14210</v>
      </c>
      <c r="N62" s="23">
        <f aca="true" t="shared" si="22" ref="N62:N73">C62+D62-M62</f>
        <v>2011</v>
      </c>
      <c r="O62" s="93">
        <f aca="true" t="shared" si="23" ref="O62:O73">C62+D62-M62-N62</f>
        <v>0</v>
      </c>
    </row>
    <row r="63" spans="1:15" ht="15.75" customHeight="1">
      <c r="A63" s="115" t="s">
        <v>23</v>
      </c>
      <c r="B63" s="74">
        <v>2</v>
      </c>
      <c r="C63" s="22"/>
      <c r="D63" s="22"/>
      <c r="E63" s="22"/>
      <c r="F63" s="22"/>
      <c r="G63" s="22"/>
      <c r="H63" s="22"/>
      <c r="I63" s="22"/>
      <c r="J63" s="22"/>
      <c r="K63" s="22">
        <f aca="true" t="shared" si="24" ref="K63:K73">SUM(F63:J63)</f>
        <v>0</v>
      </c>
      <c r="L63" s="22"/>
      <c r="M63" s="22">
        <f t="shared" si="21"/>
        <v>0</v>
      </c>
      <c r="N63" s="23">
        <f t="shared" si="22"/>
        <v>0</v>
      </c>
      <c r="O63" s="93">
        <f t="shared" si="23"/>
        <v>0</v>
      </c>
    </row>
    <row r="64" spans="1:15" ht="15.75" customHeight="1">
      <c r="A64" s="115"/>
      <c r="B64" s="74">
        <v>3</v>
      </c>
      <c r="C64" s="22"/>
      <c r="D64" s="22"/>
      <c r="E64" s="22"/>
      <c r="F64" s="22"/>
      <c r="G64" s="22"/>
      <c r="H64" s="22"/>
      <c r="I64" s="22"/>
      <c r="J64" s="22"/>
      <c r="K64" s="22">
        <f t="shared" si="24"/>
        <v>0</v>
      </c>
      <c r="L64" s="22"/>
      <c r="M64" s="22">
        <f t="shared" si="21"/>
        <v>0</v>
      </c>
      <c r="N64" s="23">
        <f t="shared" si="22"/>
        <v>0</v>
      </c>
      <c r="O64" s="93">
        <f t="shared" si="23"/>
        <v>0</v>
      </c>
    </row>
    <row r="65" spans="1:15" ht="15.75" customHeight="1">
      <c r="A65" s="115"/>
      <c r="B65" s="74">
        <v>4</v>
      </c>
      <c r="C65" s="22"/>
      <c r="D65" s="22"/>
      <c r="E65" s="22"/>
      <c r="F65" s="22"/>
      <c r="G65" s="22"/>
      <c r="H65" s="22"/>
      <c r="I65" s="22"/>
      <c r="J65" s="22"/>
      <c r="K65" s="22">
        <f t="shared" si="24"/>
        <v>0</v>
      </c>
      <c r="L65" s="22"/>
      <c r="M65" s="22">
        <f t="shared" si="21"/>
        <v>0</v>
      </c>
      <c r="N65" s="23">
        <f t="shared" si="22"/>
        <v>0</v>
      </c>
      <c r="O65" s="93">
        <f t="shared" si="23"/>
        <v>0</v>
      </c>
    </row>
    <row r="66" spans="1:15" ht="15.75" customHeight="1">
      <c r="A66" s="115"/>
      <c r="B66" s="74">
        <v>5</v>
      </c>
      <c r="C66" s="22"/>
      <c r="D66" s="22"/>
      <c r="E66" s="22"/>
      <c r="F66" s="22"/>
      <c r="G66" s="22"/>
      <c r="H66" s="22"/>
      <c r="I66" s="22"/>
      <c r="J66" s="22"/>
      <c r="K66" s="22">
        <f t="shared" si="24"/>
        <v>0</v>
      </c>
      <c r="L66" s="22"/>
      <c r="M66" s="22">
        <f t="shared" si="21"/>
        <v>0</v>
      </c>
      <c r="N66" s="23">
        <f t="shared" si="22"/>
        <v>0</v>
      </c>
      <c r="O66" s="93">
        <f t="shared" si="23"/>
        <v>0</v>
      </c>
    </row>
    <row r="67" spans="1:15" ht="15.75" customHeight="1">
      <c r="A67" s="115"/>
      <c r="B67" s="74">
        <v>6</v>
      </c>
      <c r="C67" s="22"/>
      <c r="D67" s="22"/>
      <c r="E67" s="22"/>
      <c r="F67" s="22"/>
      <c r="G67" s="22"/>
      <c r="H67" s="22"/>
      <c r="I67" s="22"/>
      <c r="J67" s="22"/>
      <c r="K67" s="22">
        <f t="shared" si="24"/>
        <v>0</v>
      </c>
      <c r="L67" s="22"/>
      <c r="M67" s="22">
        <f t="shared" si="21"/>
        <v>0</v>
      </c>
      <c r="N67" s="23">
        <f t="shared" si="22"/>
        <v>0</v>
      </c>
      <c r="O67" s="93">
        <f t="shared" si="23"/>
        <v>0</v>
      </c>
    </row>
    <row r="68" spans="1:15" ht="15.75" customHeight="1">
      <c r="A68" s="115"/>
      <c r="B68" s="74">
        <v>7</v>
      </c>
      <c r="C68" s="22"/>
      <c r="D68" s="22"/>
      <c r="E68" s="22"/>
      <c r="F68" s="22"/>
      <c r="G68" s="22"/>
      <c r="H68" s="22"/>
      <c r="I68" s="22"/>
      <c r="J68" s="22"/>
      <c r="K68" s="22">
        <f t="shared" si="24"/>
        <v>0</v>
      </c>
      <c r="L68" s="22"/>
      <c r="M68" s="22">
        <f t="shared" si="21"/>
        <v>0</v>
      </c>
      <c r="N68" s="23">
        <f t="shared" si="22"/>
        <v>0</v>
      </c>
      <c r="O68" s="93">
        <f t="shared" si="23"/>
        <v>0</v>
      </c>
    </row>
    <row r="69" spans="1:15" ht="15.75" customHeight="1">
      <c r="A69" s="115"/>
      <c r="B69" s="74">
        <v>8</v>
      </c>
      <c r="C69" s="22"/>
      <c r="D69" s="22"/>
      <c r="E69" s="22"/>
      <c r="F69" s="22"/>
      <c r="G69" s="22"/>
      <c r="H69" s="22"/>
      <c r="I69" s="22"/>
      <c r="J69" s="22"/>
      <c r="K69" s="22">
        <f t="shared" si="24"/>
        <v>0</v>
      </c>
      <c r="L69" s="22"/>
      <c r="M69" s="22">
        <f t="shared" si="21"/>
        <v>0</v>
      </c>
      <c r="N69" s="23">
        <f t="shared" si="22"/>
        <v>0</v>
      </c>
      <c r="O69" s="93">
        <f t="shared" si="23"/>
        <v>0</v>
      </c>
    </row>
    <row r="70" spans="1:15" ht="15.75" customHeight="1">
      <c r="A70" s="115"/>
      <c r="B70" s="74">
        <v>9</v>
      </c>
      <c r="C70" s="22"/>
      <c r="D70" s="22"/>
      <c r="E70" s="22"/>
      <c r="F70" s="22"/>
      <c r="G70" s="22"/>
      <c r="H70" s="22"/>
      <c r="I70" s="22"/>
      <c r="J70" s="22"/>
      <c r="K70" s="22">
        <f t="shared" si="24"/>
        <v>0</v>
      </c>
      <c r="L70" s="22"/>
      <c r="M70" s="22">
        <f t="shared" si="21"/>
        <v>0</v>
      </c>
      <c r="N70" s="23">
        <f t="shared" si="22"/>
        <v>0</v>
      </c>
      <c r="O70" s="93">
        <f t="shared" si="23"/>
        <v>0</v>
      </c>
    </row>
    <row r="71" spans="1:15" ht="15.75" customHeight="1">
      <c r="A71" s="115"/>
      <c r="B71" s="74">
        <v>10</v>
      </c>
      <c r="C71" s="22"/>
      <c r="D71" s="22"/>
      <c r="E71" s="22"/>
      <c r="F71" s="22"/>
      <c r="G71" s="22"/>
      <c r="H71" s="22"/>
      <c r="I71" s="22"/>
      <c r="J71" s="22"/>
      <c r="K71" s="22">
        <f t="shared" si="24"/>
        <v>0</v>
      </c>
      <c r="L71" s="22"/>
      <c r="M71" s="22">
        <f t="shared" si="21"/>
        <v>0</v>
      </c>
      <c r="N71" s="23">
        <f t="shared" si="22"/>
        <v>0</v>
      </c>
      <c r="O71" s="93">
        <f t="shared" si="23"/>
        <v>0</v>
      </c>
    </row>
    <row r="72" spans="1:15" ht="15.75" customHeight="1">
      <c r="A72" s="115"/>
      <c r="B72" s="74">
        <v>11</v>
      </c>
      <c r="C72" s="22"/>
      <c r="D72" s="22"/>
      <c r="E72" s="22"/>
      <c r="F72" s="22"/>
      <c r="G72" s="22"/>
      <c r="H72" s="22"/>
      <c r="I72" s="22"/>
      <c r="J72" s="22"/>
      <c r="K72" s="22">
        <f t="shared" si="24"/>
        <v>0</v>
      </c>
      <c r="L72" s="22"/>
      <c r="M72" s="22">
        <f t="shared" si="21"/>
        <v>0</v>
      </c>
      <c r="N72" s="23">
        <f t="shared" si="22"/>
        <v>0</v>
      </c>
      <c r="O72" s="93">
        <f t="shared" si="23"/>
        <v>0</v>
      </c>
    </row>
    <row r="73" spans="1:15" ht="15.75" customHeight="1">
      <c r="A73" s="115"/>
      <c r="B73" s="74">
        <v>12</v>
      </c>
      <c r="C73" s="22"/>
      <c r="D73" s="22"/>
      <c r="E73" s="22"/>
      <c r="F73" s="22"/>
      <c r="G73" s="22"/>
      <c r="H73" s="22"/>
      <c r="I73" s="22"/>
      <c r="J73" s="22"/>
      <c r="K73" s="22">
        <f t="shared" si="24"/>
        <v>0</v>
      </c>
      <c r="L73" s="22"/>
      <c r="M73" s="22">
        <f t="shared" si="21"/>
        <v>0</v>
      </c>
      <c r="N73" s="23">
        <f t="shared" si="22"/>
        <v>0</v>
      </c>
      <c r="O73" s="93">
        <f t="shared" si="23"/>
        <v>0</v>
      </c>
    </row>
    <row r="74" spans="1:15" ht="15.75" customHeight="1" thickBot="1">
      <c r="A74" s="116"/>
      <c r="B74" s="99" t="s">
        <v>15</v>
      </c>
      <c r="C74" s="100"/>
      <c r="D74" s="96">
        <f aca="true" t="shared" si="25" ref="D74:M74">SUM(D62:D73)</f>
        <v>14429</v>
      </c>
      <c r="E74" s="96">
        <f t="shared" si="25"/>
        <v>10662</v>
      </c>
      <c r="F74" s="96">
        <f t="shared" si="25"/>
        <v>1049</v>
      </c>
      <c r="G74" s="96">
        <f t="shared" si="25"/>
        <v>0</v>
      </c>
      <c r="H74" s="96">
        <f t="shared" si="25"/>
        <v>45</v>
      </c>
      <c r="I74" s="96">
        <f t="shared" si="25"/>
        <v>1452</v>
      </c>
      <c r="J74" s="96">
        <f t="shared" si="25"/>
        <v>0</v>
      </c>
      <c r="K74" s="96">
        <f t="shared" si="25"/>
        <v>2546</v>
      </c>
      <c r="L74" s="96">
        <f t="shared" si="25"/>
        <v>1002</v>
      </c>
      <c r="M74" s="96">
        <f t="shared" si="25"/>
        <v>14210</v>
      </c>
      <c r="N74" s="80"/>
      <c r="O74" s="93"/>
    </row>
  </sheetData>
  <sheetProtection/>
  <mergeCells count="5">
    <mergeCell ref="A63:A74"/>
    <mergeCell ref="A5:A16"/>
    <mergeCell ref="A18:A29"/>
    <mergeCell ref="A34:A45"/>
    <mergeCell ref="A47:A58"/>
  </mergeCells>
  <printOptions horizontalCentered="1"/>
  <pageMargins left="0.3937007874015748" right="0.3937007874015748" top="0.85" bottom="0.984251968503937" header="0.5118110236220472" footer="0.5118110236220472"/>
  <pageSetup horizontalDpi="600" verticalDpi="600" orientation="portrait" paperSize="9" scale="68" r:id="rId1"/>
  <headerFooter alignWithMargins="0">
    <oddHeader>&amp;R酢ビ
</oddHeader>
    <oddFooter>&amp;C&amp;P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view="pageBreakPreview" zoomScaleNormal="75" zoomScaleSheetLayoutView="100" zoomScalePageLayoutView="0" workbookViewId="0" topLeftCell="A1">
      <pane ySplit="3" topLeftCell="A40" activePane="bottomLeft" state="frozen"/>
      <selection pane="topLeft" activeCell="A1" sqref="A1"/>
      <selection pane="bottomLeft" activeCell="I19" sqref="I19"/>
    </sheetView>
  </sheetViews>
  <sheetFormatPr defaultColWidth="9.00390625" defaultRowHeight="13.5"/>
  <cols>
    <col min="1" max="1" width="3.625" style="2" customWidth="1"/>
    <col min="2" max="2" width="10.00390625" style="2" customWidth="1"/>
    <col min="3" max="13" width="9.125" style="3" customWidth="1"/>
    <col min="14" max="14" width="9.125" style="76" customWidth="1"/>
    <col min="15" max="15" width="9.00390625" style="3" hidden="1" customWidth="1"/>
    <col min="16" max="16384" width="9.00390625" style="3" customWidth="1"/>
  </cols>
  <sheetData>
    <row r="1" spans="1:14" s="1" customFormat="1" ht="17.25">
      <c r="A1" s="1" t="s">
        <v>119</v>
      </c>
      <c r="C1" s="1" t="s">
        <v>24</v>
      </c>
      <c r="N1" s="75"/>
    </row>
    <row r="2" ht="5.25" customHeight="1" thickBot="1"/>
    <row r="3" spans="1:14" s="2" customFormat="1" ht="15.75" customHeight="1">
      <c r="A3" s="4"/>
      <c r="B3" s="5"/>
      <c r="C3" s="6" t="s">
        <v>25</v>
      </c>
      <c r="D3" s="6" t="s">
        <v>26</v>
      </c>
      <c r="E3" s="6" t="s">
        <v>27</v>
      </c>
      <c r="F3" s="6" t="s">
        <v>28</v>
      </c>
      <c r="G3" s="6" t="s">
        <v>29</v>
      </c>
      <c r="H3" s="6" t="s">
        <v>30</v>
      </c>
      <c r="I3" s="6" t="s">
        <v>31</v>
      </c>
      <c r="J3" s="6" t="s">
        <v>32</v>
      </c>
      <c r="K3" s="6" t="s">
        <v>33</v>
      </c>
      <c r="L3" s="6" t="s">
        <v>34</v>
      </c>
      <c r="M3" s="6" t="s">
        <v>35</v>
      </c>
      <c r="N3" s="77" t="s">
        <v>12</v>
      </c>
    </row>
    <row r="4" spans="1:15" ht="15.75" customHeight="1">
      <c r="A4" s="7" t="s">
        <v>13</v>
      </c>
      <c r="B4" s="8">
        <v>1</v>
      </c>
      <c r="C4" s="9">
        <v>18836</v>
      </c>
      <c r="D4" s="9">
        <v>10414</v>
      </c>
      <c r="E4" s="9">
        <v>5727</v>
      </c>
      <c r="F4" s="9">
        <v>76</v>
      </c>
      <c r="G4" s="9">
        <v>377</v>
      </c>
      <c r="H4" s="9">
        <v>20</v>
      </c>
      <c r="I4" s="9">
        <v>352</v>
      </c>
      <c r="J4" s="9">
        <v>263</v>
      </c>
      <c r="K4" s="9">
        <f aca="true" t="shared" si="0" ref="K4:K15">SUM(F4:J4)</f>
        <v>1088</v>
      </c>
      <c r="L4" s="9">
        <v>1961</v>
      </c>
      <c r="M4" s="9">
        <f aca="true" t="shared" si="1" ref="M4:M15">L4+K4+E4</f>
        <v>8776</v>
      </c>
      <c r="N4" s="23">
        <f aca="true" t="shared" si="2" ref="N4:N15">C4+D4-M4</f>
        <v>20474</v>
      </c>
      <c r="O4" s="21">
        <f aca="true" t="shared" si="3" ref="O4:O15">C4+D4-N4-M4</f>
        <v>0</v>
      </c>
    </row>
    <row r="5" spans="1:15" ht="15" customHeight="1">
      <c r="A5" s="119" t="s">
        <v>14</v>
      </c>
      <c r="B5" s="8">
        <v>2</v>
      </c>
      <c r="C5" s="9"/>
      <c r="D5" s="9"/>
      <c r="E5" s="9"/>
      <c r="F5" s="9"/>
      <c r="G5" s="9"/>
      <c r="H5" s="9"/>
      <c r="I5" s="9"/>
      <c r="J5" s="9"/>
      <c r="K5" s="9">
        <f t="shared" si="0"/>
        <v>0</v>
      </c>
      <c r="L5" s="9"/>
      <c r="M5" s="9">
        <f t="shared" si="1"/>
        <v>0</v>
      </c>
      <c r="N5" s="23">
        <f t="shared" si="2"/>
        <v>0</v>
      </c>
      <c r="O5" s="21">
        <f t="shared" si="3"/>
        <v>0</v>
      </c>
    </row>
    <row r="6" spans="1:15" ht="15.75" customHeight="1">
      <c r="A6" s="121"/>
      <c r="B6" s="8">
        <v>3</v>
      </c>
      <c r="C6" s="9"/>
      <c r="D6" s="9"/>
      <c r="E6" s="9"/>
      <c r="F6" s="9"/>
      <c r="G6" s="9"/>
      <c r="H6" s="9"/>
      <c r="I6" s="9"/>
      <c r="J6" s="9"/>
      <c r="K6" s="9">
        <f t="shared" si="0"/>
        <v>0</v>
      </c>
      <c r="L6" s="9"/>
      <c r="M6" s="9">
        <f t="shared" si="1"/>
        <v>0</v>
      </c>
      <c r="N6" s="23">
        <f t="shared" si="2"/>
        <v>0</v>
      </c>
      <c r="O6" s="21">
        <f t="shared" si="3"/>
        <v>0</v>
      </c>
    </row>
    <row r="7" spans="1:15" ht="15.75" customHeight="1">
      <c r="A7" s="121"/>
      <c r="B7" s="8">
        <v>4</v>
      </c>
      <c r="C7" s="9"/>
      <c r="D7" s="9"/>
      <c r="E7" s="9"/>
      <c r="F7" s="9"/>
      <c r="G7" s="9"/>
      <c r="H7" s="9"/>
      <c r="I7" s="9"/>
      <c r="J7" s="9"/>
      <c r="K7" s="9">
        <f t="shared" si="0"/>
        <v>0</v>
      </c>
      <c r="L7" s="9"/>
      <c r="M7" s="9">
        <f t="shared" si="1"/>
        <v>0</v>
      </c>
      <c r="N7" s="23">
        <f t="shared" si="2"/>
        <v>0</v>
      </c>
      <c r="O7" s="21">
        <f t="shared" si="3"/>
        <v>0</v>
      </c>
    </row>
    <row r="8" spans="1:15" ht="15.75" customHeight="1">
      <c r="A8" s="121"/>
      <c r="B8" s="8">
        <v>5</v>
      </c>
      <c r="C8" s="22"/>
      <c r="D8" s="9"/>
      <c r="E8" s="9"/>
      <c r="F8" s="9"/>
      <c r="G8" s="9"/>
      <c r="H8" s="9"/>
      <c r="I8" s="9"/>
      <c r="J8" s="9"/>
      <c r="K8" s="9">
        <f t="shared" si="0"/>
        <v>0</v>
      </c>
      <c r="L8" s="9"/>
      <c r="M8" s="9">
        <f t="shared" si="1"/>
        <v>0</v>
      </c>
      <c r="N8" s="23">
        <f t="shared" si="2"/>
        <v>0</v>
      </c>
      <c r="O8" s="21">
        <f t="shared" si="3"/>
        <v>0</v>
      </c>
    </row>
    <row r="9" spans="1:15" ht="15.75" customHeight="1">
      <c r="A9" s="121"/>
      <c r="B9" s="8">
        <v>6</v>
      </c>
      <c r="C9" s="9"/>
      <c r="D9" s="9"/>
      <c r="E9" s="9"/>
      <c r="F9" s="9"/>
      <c r="G9" s="9"/>
      <c r="H9" s="9"/>
      <c r="I9" s="9"/>
      <c r="J9" s="9"/>
      <c r="K9" s="9">
        <f t="shared" si="0"/>
        <v>0</v>
      </c>
      <c r="L9" s="9"/>
      <c r="M9" s="9">
        <f t="shared" si="1"/>
        <v>0</v>
      </c>
      <c r="N9" s="23">
        <f t="shared" si="2"/>
        <v>0</v>
      </c>
      <c r="O9" s="21">
        <f t="shared" si="3"/>
        <v>0</v>
      </c>
    </row>
    <row r="10" spans="1:15" ht="15.75" customHeight="1">
      <c r="A10" s="121"/>
      <c r="B10" s="74">
        <v>7</v>
      </c>
      <c r="C10" s="9"/>
      <c r="D10" s="9"/>
      <c r="E10" s="9"/>
      <c r="F10" s="9"/>
      <c r="G10" s="9"/>
      <c r="H10" s="9"/>
      <c r="I10" s="9"/>
      <c r="J10" s="9"/>
      <c r="K10" s="9">
        <f t="shared" si="0"/>
        <v>0</v>
      </c>
      <c r="L10" s="9"/>
      <c r="M10" s="9">
        <f t="shared" si="1"/>
        <v>0</v>
      </c>
      <c r="N10" s="23">
        <f t="shared" si="2"/>
        <v>0</v>
      </c>
      <c r="O10" s="21">
        <f t="shared" si="3"/>
        <v>0</v>
      </c>
    </row>
    <row r="11" spans="1:15" ht="15.75" customHeight="1">
      <c r="A11" s="121"/>
      <c r="B11" s="8">
        <v>8</v>
      </c>
      <c r="C11" s="9"/>
      <c r="D11" s="22"/>
      <c r="E11" s="9"/>
      <c r="F11" s="9"/>
      <c r="G11" s="9"/>
      <c r="H11" s="9"/>
      <c r="I11" s="9"/>
      <c r="J11" s="9"/>
      <c r="K11" s="9">
        <f t="shared" si="0"/>
        <v>0</v>
      </c>
      <c r="L11" s="9"/>
      <c r="M11" s="9">
        <f t="shared" si="1"/>
        <v>0</v>
      </c>
      <c r="N11" s="23">
        <f t="shared" si="2"/>
        <v>0</v>
      </c>
      <c r="O11" s="21">
        <f t="shared" si="3"/>
        <v>0</v>
      </c>
    </row>
    <row r="12" spans="1:15" ht="15.75" customHeight="1">
      <c r="A12" s="121"/>
      <c r="B12" s="8">
        <v>9</v>
      </c>
      <c r="C12" s="9"/>
      <c r="D12" s="9"/>
      <c r="E12" s="9"/>
      <c r="F12" s="9"/>
      <c r="G12" s="9"/>
      <c r="H12" s="9"/>
      <c r="I12" s="9"/>
      <c r="J12" s="9"/>
      <c r="K12" s="9">
        <f t="shared" si="0"/>
        <v>0</v>
      </c>
      <c r="L12" s="9"/>
      <c r="M12" s="9">
        <f t="shared" si="1"/>
        <v>0</v>
      </c>
      <c r="N12" s="23">
        <f t="shared" si="2"/>
        <v>0</v>
      </c>
      <c r="O12" s="21">
        <f t="shared" si="3"/>
        <v>0</v>
      </c>
    </row>
    <row r="13" spans="1:15" ht="15.75" customHeight="1">
      <c r="A13" s="121"/>
      <c r="B13" s="8">
        <v>10</v>
      </c>
      <c r="C13" s="9"/>
      <c r="D13" s="22"/>
      <c r="E13" s="9"/>
      <c r="F13" s="9"/>
      <c r="G13" s="9"/>
      <c r="H13" s="9"/>
      <c r="I13" s="9"/>
      <c r="J13" s="9"/>
      <c r="K13" s="9">
        <f t="shared" si="0"/>
        <v>0</v>
      </c>
      <c r="L13" s="9"/>
      <c r="M13" s="9">
        <f t="shared" si="1"/>
        <v>0</v>
      </c>
      <c r="N13" s="23">
        <f t="shared" si="2"/>
        <v>0</v>
      </c>
      <c r="O13" s="21">
        <f t="shared" si="3"/>
        <v>0</v>
      </c>
    </row>
    <row r="14" spans="1:15" ht="15.75" customHeight="1">
      <c r="A14" s="121"/>
      <c r="B14" s="8">
        <v>11</v>
      </c>
      <c r="C14" s="9"/>
      <c r="D14" s="22"/>
      <c r="E14" s="9"/>
      <c r="F14" s="9"/>
      <c r="G14" s="9"/>
      <c r="H14" s="9"/>
      <c r="I14" s="9"/>
      <c r="J14" s="9"/>
      <c r="K14" s="9">
        <f t="shared" si="0"/>
        <v>0</v>
      </c>
      <c r="L14" s="9"/>
      <c r="M14" s="9">
        <f t="shared" si="1"/>
        <v>0</v>
      </c>
      <c r="N14" s="23">
        <f t="shared" si="2"/>
        <v>0</v>
      </c>
      <c r="O14" s="21">
        <f t="shared" si="3"/>
        <v>0</v>
      </c>
    </row>
    <row r="15" spans="1:15" ht="15.75" customHeight="1">
      <c r="A15" s="121"/>
      <c r="B15" s="8">
        <v>12</v>
      </c>
      <c r="C15" s="9"/>
      <c r="D15" s="9"/>
      <c r="E15" s="9"/>
      <c r="F15" s="9"/>
      <c r="G15" s="9"/>
      <c r="H15" s="9"/>
      <c r="I15" s="9"/>
      <c r="J15" s="9"/>
      <c r="K15" s="9">
        <f t="shared" si="0"/>
        <v>0</v>
      </c>
      <c r="L15" s="9"/>
      <c r="M15" s="9">
        <f t="shared" si="1"/>
        <v>0</v>
      </c>
      <c r="N15" s="23">
        <f t="shared" si="2"/>
        <v>0</v>
      </c>
      <c r="O15" s="21">
        <f t="shared" si="3"/>
        <v>0</v>
      </c>
    </row>
    <row r="16" spans="1:15" ht="15.75" customHeight="1" thickBot="1">
      <c r="A16" s="122"/>
      <c r="B16" s="10" t="s">
        <v>15</v>
      </c>
      <c r="C16" s="11"/>
      <c r="D16" s="11">
        <f aca="true" t="shared" si="4" ref="D16:M16">SUM(D4:D15)</f>
        <v>10414</v>
      </c>
      <c r="E16" s="11">
        <f t="shared" si="4"/>
        <v>5727</v>
      </c>
      <c r="F16" s="11">
        <f t="shared" si="4"/>
        <v>76</v>
      </c>
      <c r="G16" s="11">
        <f t="shared" si="4"/>
        <v>377</v>
      </c>
      <c r="H16" s="11">
        <f t="shared" si="4"/>
        <v>20</v>
      </c>
      <c r="I16" s="11">
        <f t="shared" si="4"/>
        <v>352</v>
      </c>
      <c r="J16" s="11">
        <f t="shared" si="4"/>
        <v>263</v>
      </c>
      <c r="K16" s="11">
        <f t="shared" si="4"/>
        <v>1088</v>
      </c>
      <c r="L16" s="11">
        <f t="shared" si="4"/>
        <v>1961</v>
      </c>
      <c r="M16" s="18">
        <f t="shared" si="4"/>
        <v>8776</v>
      </c>
      <c r="N16" s="78"/>
      <c r="O16" s="21"/>
    </row>
    <row r="17" spans="1:15" ht="15.75" customHeight="1">
      <c r="A17" s="12" t="s">
        <v>16</v>
      </c>
      <c r="B17" s="5">
        <v>1</v>
      </c>
      <c r="C17" s="13">
        <v>15602</v>
      </c>
      <c r="D17" s="14">
        <v>4813</v>
      </c>
      <c r="E17" s="14">
        <v>0</v>
      </c>
      <c r="F17" s="14">
        <v>25</v>
      </c>
      <c r="G17" s="14">
        <v>313</v>
      </c>
      <c r="H17" s="14">
        <v>68</v>
      </c>
      <c r="I17" s="14">
        <v>1178</v>
      </c>
      <c r="J17" s="14">
        <v>49</v>
      </c>
      <c r="K17" s="13">
        <f aca="true" t="shared" si="5" ref="K17:K28">SUM(F17:J17)</f>
        <v>1633</v>
      </c>
      <c r="L17" s="14">
        <v>1917</v>
      </c>
      <c r="M17" s="15">
        <f aca="true" t="shared" si="6" ref="M17:M28">L17+K17+E17</f>
        <v>3550</v>
      </c>
      <c r="N17" s="79">
        <f aca="true" t="shared" si="7" ref="N17:N28">C17+D17-M17</f>
        <v>16865</v>
      </c>
      <c r="O17" s="21">
        <f aca="true" t="shared" si="8" ref="O17:O28">C17+D17-M17-N17</f>
        <v>0</v>
      </c>
    </row>
    <row r="18" spans="1:15" ht="15.75" customHeight="1">
      <c r="A18" s="119" t="s">
        <v>36</v>
      </c>
      <c r="B18" s="8">
        <v>2</v>
      </c>
      <c r="C18" s="9"/>
      <c r="D18" s="22"/>
      <c r="E18" s="9"/>
      <c r="F18" s="9"/>
      <c r="G18" s="9"/>
      <c r="H18" s="9"/>
      <c r="I18" s="9"/>
      <c r="J18" s="9"/>
      <c r="K18" s="9">
        <f t="shared" si="5"/>
        <v>0</v>
      </c>
      <c r="L18" s="9"/>
      <c r="M18" s="9">
        <f t="shared" si="6"/>
        <v>0</v>
      </c>
      <c r="N18" s="22">
        <f t="shared" si="7"/>
        <v>0</v>
      </c>
      <c r="O18" s="21">
        <f t="shared" si="8"/>
        <v>0</v>
      </c>
    </row>
    <row r="19" spans="1:15" ht="15.75" customHeight="1">
      <c r="A19" s="121"/>
      <c r="B19" s="8">
        <v>3</v>
      </c>
      <c r="C19" s="9"/>
      <c r="D19" s="22"/>
      <c r="E19" s="9"/>
      <c r="F19" s="9"/>
      <c r="G19" s="9"/>
      <c r="H19" s="9"/>
      <c r="I19" s="9"/>
      <c r="J19" s="9"/>
      <c r="K19" s="9">
        <f t="shared" si="5"/>
        <v>0</v>
      </c>
      <c r="L19" s="9"/>
      <c r="M19" s="9">
        <f t="shared" si="6"/>
        <v>0</v>
      </c>
      <c r="N19" s="23">
        <f t="shared" si="7"/>
        <v>0</v>
      </c>
      <c r="O19" s="21">
        <f t="shared" si="8"/>
        <v>0</v>
      </c>
    </row>
    <row r="20" spans="1:15" ht="15.75" customHeight="1">
      <c r="A20" s="121"/>
      <c r="B20" s="8">
        <v>4</v>
      </c>
      <c r="C20" s="9"/>
      <c r="D20" s="22"/>
      <c r="E20" s="9"/>
      <c r="F20" s="9"/>
      <c r="G20" s="9"/>
      <c r="H20" s="9"/>
      <c r="I20" s="9"/>
      <c r="J20" s="9"/>
      <c r="K20" s="9">
        <f t="shared" si="5"/>
        <v>0</v>
      </c>
      <c r="L20" s="9"/>
      <c r="M20" s="9">
        <f t="shared" si="6"/>
        <v>0</v>
      </c>
      <c r="N20" s="23">
        <f t="shared" si="7"/>
        <v>0</v>
      </c>
      <c r="O20" s="21">
        <f t="shared" si="8"/>
        <v>0</v>
      </c>
    </row>
    <row r="21" spans="1:15" ht="15.75" customHeight="1">
      <c r="A21" s="121"/>
      <c r="B21" s="8">
        <v>5</v>
      </c>
      <c r="C21" s="9"/>
      <c r="D21" s="22"/>
      <c r="E21" s="9"/>
      <c r="F21" s="9"/>
      <c r="G21" s="9"/>
      <c r="H21" s="9"/>
      <c r="I21" s="9"/>
      <c r="J21" s="9"/>
      <c r="K21" s="9">
        <f t="shared" si="5"/>
        <v>0</v>
      </c>
      <c r="L21" s="9"/>
      <c r="M21" s="9">
        <f t="shared" si="6"/>
        <v>0</v>
      </c>
      <c r="N21" s="23">
        <f t="shared" si="7"/>
        <v>0</v>
      </c>
      <c r="O21" s="21">
        <f t="shared" si="8"/>
        <v>0</v>
      </c>
    </row>
    <row r="22" spans="1:15" ht="15.75" customHeight="1">
      <c r="A22" s="121"/>
      <c r="B22" s="8">
        <v>6</v>
      </c>
      <c r="C22" s="9"/>
      <c r="D22" s="9"/>
      <c r="E22" s="9"/>
      <c r="F22" s="9"/>
      <c r="G22" s="9"/>
      <c r="H22" s="9"/>
      <c r="I22" s="9"/>
      <c r="J22" s="9"/>
      <c r="K22" s="9">
        <f t="shared" si="5"/>
        <v>0</v>
      </c>
      <c r="L22" s="9"/>
      <c r="M22" s="9">
        <f t="shared" si="6"/>
        <v>0</v>
      </c>
      <c r="N22" s="23">
        <f t="shared" si="7"/>
        <v>0</v>
      </c>
      <c r="O22" s="21">
        <f t="shared" si="8"/>
        <v>0</v>
      </c>
    </row>
    <row r="23" spans="1:15" ht="15.75" customHeight="1">
      <c r="A23" s="121"/>
      <c r="B23" s="8">
        <v>7</v>
      </c>
      <c r="C23" s="9"/>
      <c r="D23" s="22"/>
      <c r="E23" s="9"/>
      <c r="F23" s="9"/>
      <c r="G23" s="9"/>
      <c r="H23" s="9"/>
      <c r="I23" s="9"/>
      <c r="J23" s="9"/>
      <c r="K23" s="9">
        <f t="shared" si="5"/>
        <v>0</v>
      </c>
      <c r="L23" s="9"/>
      <c r="M23" s="9">
        <f t="shared" si="6"/>
        <v>0</v>
      </c>
      <c r="N23" s="23">
        <f t="shared" si="7"/>
        <v>0</v>
      </c>
      <c r="O23" s="21">
        <f t="shared" si="8"/>
        <v>0</v>
      </c>
    </row>
    <row r="24" spans="1:15" ht="15.75" customHeight="1">
      <c r="A24" s="121"/>
      <c r="B24" s="8">
        <v>8</v>
      </c>
      <c r="C24" s="9"/>
      <c r="D24" s="22"/>
      <c r="E24" s="9"/>
      <c r="F24" s="9"/>
      <c r="G24" s="9"/>
      <c r="H24" s="9"/>
      <c r="I24" s="9"/>
      <c r="J24" s="9"/>
      <c r="K24" s="9">
        <f t="shared" si="5"/>
        <v>0</v>
      </c>
      <c r="L24" s="9"/>
      <c r="M24" s="9">
        <f t="shared" si="6"/>
        <v>0</v>
      </c>
      <c r="N24" s="23">
        <f t="shared" si="7"/>
        <v>0</v>
      </c>
      <c r="O24" s="21">
        <f t="shared" si="8"/>
        <v>0</v>
      </c>
    </row>
    <row r="25" spans="1:15" ht="15.75" customHeight="1">
      <c r="A25" s="121"/>
      <c r="B25" s="8">
        <v>9</v>
      </c>
      <c r="C25" s="9"/>
      <c r="D25" s="22"/>
      <c r="E25" s="9"/>
      <c r="F25" s="22"/>
      <c r="G25" s="22"/>
      <c r="H25" s="22"/>
      <c r="I25" s="22"/>
      <c r="J25" s="22"/>
      <c r="K25" s="22">
        <f t="shared" si="5"/>
        <v>0</v>
      </c>
      <c r="L25" s="22"/>
      <c r="M25" s="9">
        <f t="shared" si="6"/>
        <v>0</v>
      </c>
      <c r="N25" s="23">
        <f t="shared" si="7"/>
        <v>0</v>
      </c>
      <c r="O25" s="21">
        <f t="shared" si="8"/>
        <v>0</v>
      </c>
    </row>
    <row r="26" spans="1:15" ht="15.75" customHeight="1">
      <c r="A26" s="121"/>
      <c r="B26" s="8">
        <v>10</v>
      </c>
      <c r="C26" s="9"/>
      <c r="D26" s="9"/>
      <c r="E26" s="9"/>
      <c r="F26" s="9"/>
      <c r="G26" s="9"/>
      <c r="H26" s="9"/>
      <c r="I26" s="9"/>
      <c r="J26" s="9"/>
      <c r="K26" s="9">
        <f t="shared" si="5"/>
        <v>0</v>
      </c>
      <c r="L26" s="9"/>
      <c r="M26" s="9">
        <f t="shared" si="6"/>
        <v>0</v>
      </c>
      <c r="N26" s="23">
        <f t="shared" si="7"/>
        <v>0</v>
      </c>
      <c r="O26" s="21">
        <f t="shared" si="8"/>
        <v>0</v>
      </c>
    </row>
    <row r="27" spans="1:15" ht="15.75" customHeight="1">
      <c r="A27" s="121"/>
      <c r="B27" s="74">
        <v>11</v>
      </c>
      <c r="C27" s="9"/>
      <c r="D27" s="9"/>
      <c r="E27" s="9"/>
      <c r="F27" s="9"/>
      <c r="G27" s="9"/>
      <c r="H27" s="9"/>
      <c r="I27" s="9"/>
      <c r="J27" s="9"/>
      <c r="K27" s="9">
        <f t="shared" si="5"/>
        <v>0</v>
      </c>
      <c r="L27" s="9"/>
      <c r="M27" s="9">
        <f t="shared" si="6"/>
        <v>0</v>
      </c>
      <c r="N27" s="23">
        <f t="shared" si="7"/>
        <v>0</v>
      </c>
      <c r="O27" s="21">
        <f t="shared" si="8"/>
        <v>0</v>
      </c>
    </row>
    <row r="28" spans="1:15" ht="15.75" customHeight="1">
      <c r="A28" s="121"/>
      <c r="B28" s="8">
        <v>12</v>
      </c>
      <c r="C28" s="9"/>
      <c r="D28" s="22"/>
      <c r="E28" s="9"/>
      <c r="F28" s="9"/>
      <c r="G28" s="9"/>
      <c r="H28" s="9"/>
      <c r="I28" s="9"/>
      <c r="J28" s="9"/>
      <c r="K28" s="9">
        <f t="shared" si="5"/>
        <v>0</v>
      </c>
      <c r="L28" s="15"/>
      <c r="M28" s="9">
        <f t="shared" si="6"/>
        <v>0</v>
      </c>
      <c r="N28" s="23">
        <f t="shared" si="7"/>
        <v>0</v>
      </c>
      <c r="O28" s="21">
        <f t="shared" si="8"/>
        <v>0</v>
      </c>
    </row>
    <row r="29" spans="1:15" ht="15.75" customHeight="1" thickBot="1">
      <c r="A29" s="122"/>
      <c r="B29" s="16" t="s">
        <v>15</v>
      </c>
      <c r="C29" s="17"/>
      <c r="D29" s="18">
        <f aca="true" t="shared" si="9" ref="D29:M29">SUM(D17:D28)</f>
        <v>4813</v>
      </c>
      <c r="E29" s="18">
        <f t="shared" si="9"/>
        <v>0</v>
      </c>
      <c r="F29" s="18">
        <f t="shared" si="9"/>
        <v>25</v>
      </c>
      <c r="G29" s="18">
        <f t="shared" si="9"/>
        <v>313</v>
      </c>
      <c r="H29" s="18">
        <f t="shared" si="9"/>
        <v>68</v>
      </c>
      <c r="I29" s="18">
        <f t="shared" si="9"/>
        <v>1178</v>
      </c>
      <c r="J29" s="18">
        <f t="shared" si="9"/>
        <v>49</v>
      </c>
      <c r="K29" s="18">
        <f t="shared" si="9"/>
        <v>1633</v>
      </c>
      <c r="L29" s="18">
        <f t="shared" si="9"/>
        <v>1917</v>
      </c>
      <c r="M29" s="18">
        <f t="shared" si="9"/>
        <v>3550</v>
      </c>
      <c r="N29" s="80"/>
      <c r="O29" s="21"/>
    </row>
    <row r="30" spans="1:15" s="19" customFormat="1" ht="17.25">
      <c r="A30" s="1" t="s">
        <v>119</v>
      </c>
      <c r="B30" s="20"/>
      <c r="C30" s="1" t="str">
        <f>$C$1</f>
        <v>社別実績表・P（ポバール）</v>
      </c>
      <c r="N30" s="81"/>
      <c r="O30" s="21"/>
    </row>
    <row r="31" ht="5.25" customHeight="1" thickBot="1">
      <c r="O31" s="21"/>
    </row>
    <row r="32" spans="1:15" s="2" customFormat="1" ht="15.75" customHeight="1">
      <c r="A32" s="4"/>
      <c r="B32" s="5"/>
      <c r="C32" s="6" t="s">
        <v>25</v>
      </c>
      <c r="D32" s="6" t="s">
        <v>26</v>
      </c>
      <c r="E32" s="6" t="s">
        <v>27</v>
      </c>
      <c r="F32" s="6" t="s">
        <v>28</v>
      </c>
      <c r="G32" s="6" t="s">
        <v>29</v>
      </c>
      <c r="H32" s="6" t="s">
        <v>30</v>
      </c>
      <c r="I32" s="6" t="s">
        <v>31</v>
      </c>
      <c r="J32" s="6" t="s">
        <v>32</v>
      </c>
      <c r="K32" s="6" t="s">
        <v>33</v>
      </c>
      <c r="L32" s="6" t="s">
        <v>34</v>
      </c>
      <c r="M32" s="6" t="s">
        <v>35</v>
      </c>
      <c r="N32" s="77" t="s">
        <v>12</v>
      </c>
      <c r="O32" s="21"/>
    </row>
    <row r="33" spans="1:15" ht="15.75" customHeight="1">
      <c r="A33" s="7" t="s">
        <v>17</v>
      </c>
      <c r="B33" s="8">
        <v>1</v>
      </c>
      <c r="C33" s="9">
        <v>5092</v>
      </c>
      <c r="D33" s="9">
        <v>1049</v>
      </c>
      <c r="E33" s="9"/>
      <c r="F33" s="9">
        <v>28</v>
      </c>
      <c r="G33" s="9">
        <v>37</v>
      </c>
      <c r="H33" s="9">
        <v>50</v>
      </c>
      <c r="I33" s="9">
        <v>85</v>
      </c>
      <c r="J33" s="9">
        <v>153</v>
      </c>
      <c r="K33" s="9">
        <f aca="true" t="shared" si="10" ref="K33:K44">SUM(F33:J33)</f>
        <v>353</v>
      </c>
      <c r="L33" s="9">
        <v>352</v>
      </c>
      <c r="M33" s="9">
        <f aca="true" t="shared" si="11" ref="M33:M44">L33+K33+E33</f>
        <v>705</v>
      </c>
      <c r="N33" s="23">
        <f aca="true" t="shared" si="12" ref="N33:N44">C33+D33-M33</f>
        <v>5436</v>
      </c>
      <c r="O33" s="21">
        <f aca="true" t="shared" si="13" ref="O33:O44">C33+D33-M33-N33</f>
        <v>0</v>
      </c>
    </row>
    <row r="34" spans="1:15" ht="15.75" customHeight="1">
      <c r="A34" s="119" t="s">
        <v>104</v>
      </c>
      <c r="B34" s="8">
        <v>2</v>
      </c>
      <c r="C34" s="9"/>
      <c r="D34" s="9"/>
      <c r="E34" s="9"/>
      <c r="F34" s="9"/>
      <c r="G34" s="9"/>
      <c r="H34" s="9"/>
      <c r="I34" s="9"/>
      <c r="J34" s="9"/>
      <c r="K34" s="9">
        <f t="shared" si="10"/>
        <v>0</v>
      </c>
      <c r="L34" s="9"/>
      <c r="M34" s="9">
        <f t="shared" si="11"/>
        <v>0</v>
      </c>
      <c r="N34" s="23">
        <f t="shared" si="12"/>
        <v>0</v>
      </c>
      <c r="O34" s="21">
        <f t="shared" si="13"/>
        <v>0</v>
      </c>
    </row>
    <row r="35" spans="1:15" ht="15.75" customHeight="1">
      <c r="A35" s="121"/>
      <c r="B35" s="8">
        <v>3</v>
      </c>
      <c r="C35" s="9"/>
      <c r="D35" s="9"/>
      <c r="E35" s="9"/>
      <c r="F35" s="9"/>
      <c r="G35" s="9"/>
      <c r="H35" s="9"/>
      <c r="I35" s="9"/>
      <c r="J35" s="9"/>
      <c r="K35" s="9">
        <f t="shared" si="10"/>
        <v>0</v>
      </c>
      <c r="L35" s="9"/>
      <c r="M35" s="9">
        <f t="shared" si="11"/>
        <v>0</v>
      </c>
      <c r="N35" s="23">
        <f t="shared" si="12"/>
        <v>0</v>
      </c>
      <c r="O35" s="21">
        <f t="shared" si="13"/>
        <v>0</v>
      </c>
    </row>
    <row r="36" spans="1:15" ht="15.75" customHeight="1">
      <c r="A36" s="121"/>
      <c r="B36" s="8">
        <v>4</v>
      </c>
      <c r="C36" s="9"/>
      <c r="D36" s="22"/>
      <c r="E36" s="9"/>
      <c r="F36" s="9"/>
      <c r="G36" s="9"/>
      <c r="H36" s="9"/>
      <c r="I36" s="9"/>
      <c r="J36" s="9"/>
      <c r="K36" s="9">
        <f t="shared" si="10"/>
        <v>0</v>
      </c>
      <c r="L36" s="9"/>
      <c r="M36" s="9">
        <f t="shared" si="11"/>
        <v>0</v>
      </c>
      <c r="N36" s="23">
        <f t="shared" si="12"/>
        <v>0</v>
      </c>
      <c r="O36" s="21">
        <f t="shared" si="13"/>
        <v>0</v>
      </c>
    </row>
    <row r="37" spans="1:15" ht="15.75" customHeight="1">
      <c r="A37" s="121"/>
      <c r="B37" s="8">
        <v>5</v>
      </c>
      <c r="C37" s="9"/>
      <c r="D37" s="22"/>
      <c r="E37" s="9"/>
      <c r="F37" s="9"/>
      <c r="G37" s="9"/>
      <c r="H37" s="9"/>
      <c r="I37" s="9"/>
      <c r="J37" s="9"/>
      <c r="K37" s="9">
        <f t="shared" si="10"/>
        <v>0</v>
      </c>
      <c r="L37" s="9"/>
      <c r="M37" s="9">
        <f t="shared" si="11"/>
        <v>0</v>
      </c>
      <c r="N37" s="23">
        <f t="shared" si="12"/>
        <v>0</v>
      </c>
      <c r="O37" s="21">
        <f t="shared" si="13"/>
        <v>0</v>
      </c>
    </row>
    <row r="38" spans="1:15" ht="15.75" customHeight="1">
      <c r="A38" s="121"/>
      <c r="B38" s="8">
        <v>6</v>
      </c>
      <c r="C38" s="9"/>
      <c r="D38" s="22"/>
      <c r="E38" s="9"/>
      <c r="F38" s="9"/>
      <c r="G38" s="9"/>
      <c r="H38" s="9"/>
      <c r="I38" s="9"/>
      <c r="J38" s="9"/>
      <c r="K38" s="22">
        <f t="shared" si="10"/>
        <v>0</v>
      </c>
      <c r="L38" s="9"/>
      <c r="M38" s="22">
        <f t="shared" si="11"/>
        <v>0</v>
      </c>
      <c r="N38" s="23">
        <f t="shared" si="12"/>
        <v>0</v>
      </c>
      <c r="O38" s="21">
        <f t="shared" si="13"/>
        <v>0</v>
      </c>
    </row>
    <row r="39" spans="1:15" ht="16.5" customHeight="1">
      <c r="A39" s="121"/>
      <c r="B39" s="8">
        <v>7</v>
      </c>
      <c r="C39" s="9"/>
      <c r="D39" s="22"/>
      <c r="E39" s="9"/>
      <c r="F39" s="9"/>
      <c r="G39" s="9"/>
      <c r="H39" s="9"/>
      <c r="I39" s="9"/>
      <c r="J39" s="9"/>
      <c r="K39" s="9">
        <f t="shared" si="10"/>
        <v>0</v>
      </c>
      <c r="L39" s="9"/>
      <c r="M39" s="9">
        <f t="shared" si="11"/>
        <v>0</v>
      </c>
      <c r="N39" s="23">
        <f t="shared" si="12"/>
        <v>0</v>
      </c>
      <c r="O39" s="21">
        <f t="shared" si="13"/>
        <v>0</v>
      </c>
    </row>
    <row r="40" spans="1:15" ht="15.75" customHeight="1">
      <c r="A40" s="121"/>
      <c r="B40" s="8">
        <v>8</v>
      </c>
      <c r="C40" s="9"/>
      <c r="D40" s="22"/>
      <c r="E40" s="9"/>
      <c r="F40" s="9"/>
      <c r="G40" s="9"/>
      <c r="H40" s="9"/>
      <c r="I40" s="9"/>
      <c r="J40" s="9"/>
      <c r="K40" s="9">
        <f t="shared" si="10"/>
        <v>0</v>
      </c>
      <c r="L40" s="9"/>
      <c r="M40" s="9">
        <f t="shared" si="11"/>
        <v>0</v>
      </c>
      <c r="N40" s="23">
        <f t="shared" si="12"/>
        <v>0</v>
      </c>
      <c r="O40" s="21">
        <f t="shared" si="13"/>
        <v>0</v>
      </c>
    </row>
    <row r="41" spans="1:15" ht="15.75" customHeight="1">
      <c r="A41" s="121"/>
      <c r="B41" s="8">
        <v>9</v>
      </c>
      <c r="C41" s="22"/>
      <c r="D41" s="22"/>
      <c r="E41" s="9"/>
      <c r="F41" s="9"/>
      <c r="G41" s="9"/>
      <c r="H41" s="9"/>
      <c r="I41" s="9"/>
      <c r="J41" s="9"/>
      <c r="K41" s="9">
        <f t="shared" si="10"/>
        <v>0</v>
      </c>
      <c r="L41" s="9"/>
      <c r="M41" s="9">
        <f t="shared" si="11"/>
        <v>0</v>
      </c>
      <c r="N41" s="23">
        <f t="shared" si="12"/>
        <v>0</v>
      </c>
      <c r="O41" s="21">
        <f t="shared" si="13"/>
        <v>0</v>
      </c>
    </row>
    <row r="42" spans="1:15" ht="15.75" customHeight="1">
      <c r="A42" s="121"/>
      <c r="B42" s="74">
        <v>10</v>
      </c>
      <c r="C42" s="9"/>
      <c r="D42" s="22"/>
      <c r="E42" s="9"/>
      <c r="F42" s="9"/>
      <c r="G42" s="9"/>
      <c r="H42" s="9"/>
      <c r="I42" s="9"/>
      <c r="J42" s="9"/>
      <c r="K42" s="9">
        <f t="shared" si="10"/>
        <v>0</v>
      </c>
      <c r="L42" s="9"/>
      <c r="M42" s="9">
        <f t="shared" si="11"/>
        <v>0</v>
      </c>
      <c r="N42" s="23">
        <f t="shared" si="12"/>
        <v>0</v>
      </c>
      <c r="O42" s="21">
        <f t="shared" si="13"/>
        <v>0</v>
      </c>
    </row>
    <row r="43" spans="1:15" ht="15.75" customHeight="1">
      <c r="A43" s="121"/>
      <c r="B43" s="74">
        <v>11</v>
      </c>
      <c r="C43" s="9"/>
      <c r="D43" s="9"/>
      <c r="E43" s="9"/>
      <c r="F43" s="9"/>
      <c r="G43" s="9"/>
      <c r="H43" s="9"/>
      <c r="I43" s="9"/>
      <c r="J43" s="9"/>
      <c r="K43" s="9">
        <f t="shared" si="10"/>
        <v>0</v>
      </c>
      <c r="L43" s="9"/>
      <c r="M43" s="9">
        <f t="shared" si="11"/>
        <v>0</v>
      </c>
      <c r="N43" s="23">
        <f t="shared" si="12"/>
        <v>0</v>
      </c>
      <c r="O43" s="21">
        <f t="shared" si="13"/>
        <v>0</v>
      </c>
    </row>
    <row r="44" spans="1:15" ht="15.75" customHeight="1">
      <c r="A44" s="121"/>
      <c r="B44" s="8">
        <v>12</v>
      </c>
      <c r="C44" s="9"/>
      <c r="D44" s="22"/>
      <c r="E44" s="9"/>
      <c r="F44" s="9"/>
      <c r="G44" s="9"/>
      <c r="H44" s="9"/>
      <c r="I44" s="9"/>
      <c r="J44" s="9"/>
      <c r="K44" s="9">
        <f t="shared" si="10"/>
        <v>0</v>
      </c>
      <c r="L44" s="9"/>
      <c r="M44" s="9">
        <f t="shared" si="11"/>
        <v>0</v>
      </c>
      <c r="N44" s="23">
        <f t="shared" si="12"/>
        <v>0</v>
      </c>
      <c r="O44" s="21">
        <f t="shared" si="13"/>
        <v>0</v>
      </c>
    </row>
    <row r="45" spans="1:15" ht="15.75" customHeight="1" thickBot="1">
      <c r="A45" s="122"/>
      <c r="B45" s="16" t="s">
        <v>15</v>
      </c>
      <c r="C45" s="17"/>
      <c r="D45" s="18">
        <f aca="true" t="shared" si="14" ref="D45:M45">SUM(D33:D44)</f>
        <v>1049</v>
      </c>
      <c r="E45" s="18">
        <f t="shared" si="14"/>
        <v>0</v>
      </c>
      <c r="F45" s="18">
        <f t="shared" si="14"/>
        <v>28</v>
      </c>
      <c r="G45" s="18">
        <f t="shared" si="14"/>
        <v>37</v>
      </c>
      <c r="H45" s="18">
        <f t="shared" si="14"/>
        <v>50</v>
      </c>
      <c r="I45" s="18">
        <f t="shared" si="14"/>
        <v>85</v>
      </c>
      <c r="J45" s="18">
        <f t="shared" si="14"/>
        <v>153</v>
      </c>
      <c r="K45" s="18">
        <f t="shared" si="14"/>
        <v>353</v>
      </c>
      <c r="L45" s="18">
        <f t="shared" si="14"/>
        <v>352</v>
      </c>
      <c r="M45" s="18">
        <f t="shared" si="14"/>
        <v>705</v>
      </c>
      <c r="N45" s="80"/>
      <c r="O45" s="21"/>
    </row>
    <row r="46" spans="1:15" ht="15.75" customHeight="1">
      <c r="A46" s="12" t="s">
        <v>19</v>
      </c>
      <c r="B46" s="5">
        <v>1</v>
      </c>
      <c r="C46" s="13">
        <v>14403</v>
      </c>
      <c r="D46" s="14">
        <v>6104</v>
      </c>
      <c r="E46" s="14">
        <v>462</v>
      </c>
      <c r="F46" s="14">
        <v>100</v>
      </c>
      <c r="G46" s="14">
        <v>342</v>
      </c>
      <c r="H46" s="14">
        <v>157</v>
      </c>
      <c r="I46" s="14">
        <v>236</v>
      </c>
      <c r="J46" s="14">
        <v>1045</v>
      </c>
      <c r="K46" s="13">
        <f>SUM(F46:J46)</f>
        <v>1880</v>
      </c>
      <c r="L46" s="14">
        <v>3509</v>
      </c>
      <c r="M46" s="15">
        <f>L46+K46+E46</f>
        <v>5851</v>
      </c>
      <c r="N46" s="79">
        <f>C46+D46-M46</f>
        <v>14656</v>
      </c>
      <c r="O46" s="21">
        <f>C46+D46-M46-N46</f>
        <v>0</v>
      </c>
    </row>
    <row r="47" spans="1:15" ht="15.75" customHeight="1">
      <c r="A47" s="119" t="s">
        <v>37</v>
      </c>
      <c r="B47" s="8">
        <v>2</v>
      </c>
      <c r="C47" s="9"/>
      <c r="D47" s="9"/>
      <c r="E47" s="9"/>
      <c r="F47" s="9"/>
      <c r="G47" s="9"/>
      <c r="H47" s="9"/>
      <c r="I47" s="9"/>
      <c r="J47" s="9"/>
      <c r="K47" s="9">
        <f aca="true" t="shared" si="15" ref="K47:K57">SUM(F47:J47)</f>
        <v>0</v>
      </c>
      <c r="L47" s="9"/>
      <c r="M47" s="9">
        <f aca="true" t="shared" si="16" ref="M47:M57">L47+K47+E47</f>
        <v>0</v>
      </c>
      <c r="N47" s="23">
        <f aca="true" t="shared" si="17" ref="N47:N57">C47+D47-M47</f>
        <v>0</v>
      </c>
      <c r="O47" s="21">
        <f aca="true" t="shared" si="18" ref="O47:O57">C47+D47-M47-N47</f>
        <v>0</v>
      </c>
    </row>
    <row r="48" spans="1:15" ht="15.75" customHeight="1">
      <c r="A48" s="119"/>
      <c r="B48" s="8">
        <v>3</v>
      </c>
      <c r="C48" s="9"/>
      <c r="D48" s="9"/>
      <c r="E48" s="9"/>
      <c r="F48" s="9"/>
      <c r="G48" s="9"/>
      <c r="H48" s="9"/>
      <c r="I48" s="9"/>
      <c r="J48" s="9"/>
      <c r="K48" s="9">
        <f t="shared" si="15"/>
        <v>0</v>
      </c>
      <c r="L48" s="9"/>
      <c r="M48" s="9">
        <f t="shared" si="16"/>
        <v>0</v>
      </c>
      <c r="N48" s="23">
        <f t="shared" si="17"/>
        <v>0</v>
      </c>
      <c r="O48" s="21">
        <f t="shared" si="18"/>
        <v>0</v>
      </c>
    </row>
    <row r="49" spans="1:15" ht="15.75" customHeight="1">
      <c r="A49" s="119"/>
      <c r="B49" s="8">
        <v>4</v>
      </c>
      <c r="C49" s="9"/>
      <c r="D49" s="9"/>
      <c r="E49" s="9"/>
      <c r="F49" s="9"/>
      <c r="G49" s="9"/>
      <c r="H49" s="9"/>
      <c r="I49" s="9"/>
      <c r="J49" s="9"/>
      <c r="K49" s="9">
        <f t="shared" si="15"/>
        <v>0</v>
      </c>
      <c r="L49" s="9"/>
      <c r="M49" s="9">
        <f t="shared" si="16"/>
        <v>0</v>
      </c>
      <c r="N49" s="23">
        <f t="shared" si="17"/>
        <v>0</v>
      </c>
      <c r="O49" s="21">
        <f t="shared" si="18"/>
        <v>0</v>
      </c>
    </row>
    <row r="50" spans="1:15" ht="15.75" customHeight="1">
      <c r="A50" s="119"/>
      <c r="B50" s="8">
        <v>5</v>
      </c>
      <c r="C50" s="9"/>
      <c r="D50" s="9"/>
      <c r="E50" s="9"/>
      <c r="F50" s="9"/>
      <c r="G50" s="9"/>
      <c r="H50" s="9"/>
      <c r="I50" s="9"/>
      <c r="J50" s="9"/>
      <c r="K50" s="9">
        <f t="shared" si="15"/>
        <v>0</v>
      </c>
      <c r="L50" s="9"/>
      <c r="M50" s="9">
        <f t="shared" si="16"/>
        <v>0</v>
      </c>
      <c r="N50" s="23">
        <f t="shared" si="17"/>
        <v>0</v>
      </c>
      <c r="O50" s="21">
        <f t="shared" si="18"/>
        <v>0</v>
      </c>
    </row>
    <row r="51" spans="1:15" ht="15.75" customHeight="1">
      <c r="A51" s="119"/>
      <c r="B51" s="8">
        <v>6</v>
      </c>
      <c r="C51" s="9"/>
      <c r="D51" s="9"/>
      <c r="E51" s="9"/>
      <c r="F51" s="9"/>
      <c r="G51" s="9"/>
      <c r="H51" s="9"/>
      <c r="I51" s="9"/>
      <c r="J51" s="9"/>
      <c r="K51" s="9">
        <f t="shared" si="15"/>
        <v>0</v>
      </c>
      <c r="L51" s="9"/>
      <c r="M51" s="9">
        <f t="shared" si="16"/>
        <v>0</v>
      </c>
      <c r="N51" s="23">
        <f t="shared" si="17"/>
        <v>0</v>
      </c>
      <c r="O51" s="21">
        <f t="shared" si="18"/>
        <v>0</v>
      </c>
    </row>
    <row r="52" spans="1:15" ht="15.75" customHeight="1">
      <c r="A52" s="119"/>
      <c r="B52" s="8">
        <v>7</v>
      </c>
      <c r="C52" s="9"/>
      <c r="D52" s="9"/>
      <c r="E52" s="9"/>
      <c r="F52" s="9"/>
      <c r="G52" s="9"/>
      <c r="H52" s="9"/>
      <c r="I52" s="9"/>
      <c r="J52" s="9"/>
      <c r="K52" s="9">
        <f t="shared" si="15"/>
        <v>0</v>
      </c>
      <c r="L52" s="9"/>
      <c r="M52" s="9">
        <f t="shared" si="16"/>
        <v>0</v>
      </c>
      <c r="N52" s="23">
        <f t="shared" si="17"/>
        <v>0</v>
      </c>
      <c r="O52" s="21">
        <f t="shared" si="18"/>
        <v>0</v>
      </c>
    </row>
    <row r="53" spans="1:15" ht="16.5" customHeight="1">
      <c r="A53" s="119"/>
      <c r="B53" s="8">
        <v>8</v>
      </c>
      <c r="C53" s="9"/>
      <c r="D53" s="9"/>
      <c r="E53" s="9"/>
      <c r="F53" s="9"/>
      <c r="G53" s="9"/>
      <c r="H53" s="9"/>
      <c r="I53" s="9"/>
      <c r="J53" s="9"/>
      <c r="K53" s="9">
        <f t="shared" si="15"/>
        <v>0</v>
      </c>
      <c r="L53" s="9"/>
      <c r="M53" s="9">
        <f t="shared" si="16"/>
        <v>0</v>
      </c>
      <c r="N53" s="23">
        <f t="shared" si="17"/>
        <v>0</v>
      </c>
      <c r="O53" s="21">
        <f t="shared" si="18"/>
        <v>0</v>
      </c>
    </row>
    <row r="54" spans="1:15" ht="15.75" customHeight="1">
      <c r="A54" s="119"/>
      <c r="B54" s="8">
        <v>9</v>
      </c>
      <c r="C54" s="9"/>
      <c r="D54" s="9"/>
      <c r="E54" s="9"/>
      <c r="F54" s="9"/>
      <c r="G54" s="9"/>
      <c r="H54" s="9"/>
      <c r="I54" s="9"/>
      <c r="J54" s="9"/>
      <c r="K54" s="9">
        <f t="shared" si="15"/>
        <v>0</v>
      </c>
      <c r="L54" s="9"/>
      <c r="M54" s="9">
        <f t="shared" si="16"/>
        <v>0</v>
      </c>
      <c r="N54" s="23">
        <f t="shared" si="17"/>
        <v>0</v>
      </c>
      <c r="O54" s="21">
        <f t="shared" si="18"/>
        <v>0</v>
      </c>
    </row>
    <row r="55" spans="1:15" ht="15.75" customHeight="1">
      <c r="A55" s="119"/>
      <c r="B55" s="8">
        <v>10</v>
      </c>
      <c r="C55" s="9"/>
      <c r="D55" s="9"/>
      <c r="E55" s="9"/>
      <c r="F55" s="9"/>
      <c r="G55" s="9"/>
      <c r="H55" s="9"/>
      <c r="I55" s="9"/>
      <c r="J55" s="9"/>
      <c r="K55" s="9">
        <f t="shared" si="15"/>
        <v>0</v>
      </c>
      <c r="L55" s="9"/>
      <c r="M55" s="9">
        <f t="shared" si="16"/>
        <v>0</v>
      </c>
      <c r="N55" s="23">
        <f t="shared" si="17"/>
        <v>0</v>
      </c>
      <c r="O55" s="21">
        <f t="shared" si="18"/>
        <v>0</v>
      </c>
    </row>
    <row r="56" spans="1:15" ht="15.75" customHeight="1">
      <c r="A56" s="119"/>
      <c r="B56" s="8">
        <v>11</v>
      </c>
      <c r="C56" s="9"/>
      <c r="D56" s="9"/>
      <c r="E56" s="9"/>
      <c r="F56" s="9"/>
      <c r="G56" s="9"/>
      <c r="H56" s="9"/>
      <c r="I56" s="9"/>
      <c r="J56" s="9"/>
      <c r="K56" s="9">
        <f t="shared" si="15"/>
        <v>0</v>
      </c>
      <c r="L56" s="9"/>
      <c r="M56" s="9">
        <f t="shared" si="16"/>
        <v>0</v>
      </c>
      <c r="N56" s="23">
        <f t="shared" si="17"/>
        <v>0</v>
      </c>
      <c r="O56" s="21">
        <f t="shared" si="18"/>
        <v>0</v>
      </c>
    </row>
    <row r="57" spans="1:15" ht="15.75" customHeight="1">
      <c r="A57" s="119"/>
      <c r="B57" s="8">
        <v>12</v>
      </c>
      <c r="C57" s="9"/>
      <c r="D57" s="15"/>
      <c r="E57" s="15"/>
      <c r="F57" s="15"/>
      <c r="G57" s="15"/>
      <c r="H57" s="15"/>
      <c r="I57" s="15"/>
      <c r="J57" s="15"/>
      <c r="K57" s="9">
        <f t="shared" si="15"/>
        <v>0</v>
      </c>
      <c r="L57" s="15"/>
      <c r="M57" s="9">
        <f t="shared" si="16"/>
        <v>0</v>
      </c>
      <c r="N57" s="23">
        <f t="shared" si="17"/>
        <v>0</v>
      </c>
      <c r="O57" s="21">
        <f t="shared" si="18"/>
        <v>0</v>
      </c>
    </row>
    <row r="58" spans="1:15" ht="15.75" customHeight="1" thickBot="1">
      <c r="A58" s="120"/>
      <c r="B58" s="16" t="s">
        <v>15</v>
      </c>
      <c r="C58" s="17"/>
      <c r="D58" s="18">
        <f aca="true" t="shared" si="19" ref="D58:M58">SUM(D46:D57)</f>
        <v>6104</v>
      </c>
      <c r="E58" s="18">
        <f t="shared" si="19"/>
        <v>462</v>
      </c>
      <c r="F58" s="18">
        <f t="shared" si="19"/>
        <v>100</v>
      </c>
      <c r="G58" s="18">
        <f t="shared" si="19"/>
        <v>342</v>
      </c>
      <c r="H58" s="18">
        <f t="shared" si="19"/>
        <v>157</v>
      </c>
      <c r="I58" s="18">
        <f t="shared" si="19"/>
        <v>236</v>
      </c>
      <c r="J58" s="18">
        <f t="shared" si="19"/>
        <v>1045</v>
      </c>
      <c r="K58" s="18">
        <f t="shared" si="19"/>
        <v>1880</v>
      </c>
      <c r="L58" s="18">
        <f t="shared" si="19"/>
        <v>3509</v>
      </c>
      <c r="M58" s="18">
        <f t="shared" si="19"/>
        <v>5851</v>
      </c>
      <c r="N58" s="80"/>
      <c r="O58" s="21"/>
    </row>
  </sheetData>
  <sheetProtection/>
  <mergeCells count="4">
    <mergeCell ref="A47:A58"/>
    <mergeCell ref="A34:A45"/>
    <mergeCell ref="A18:A29"/>
    <mergeCell ref="A5:A1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75" r:id="rId1"/>
  <headerFooter alignWithMargins="0">
    <oddHeader>&amp;RP（ﾎﾟﾊﾞｰﾙ）
</oddHeader>
    <oddFooter>&amp;C&amp;P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60"/>
  <sheetViews>
    <sheetView tabSelected="1" view="pageBreakPreview" zoomScale="96" zoomScaleSheetLayoutView="96" zoomScalePageLayoutView="0" workbookViewId="0" topLeftCell="A1">
      <selection activeCell="I41" sqref="I41"/>
    </sheetView>
  </sheetViews>
  <sheetFormatPr defaultColWidth="9.00390625" defaultRowHeight="13.5"/>
  <cols>
    <col min="1" max="1" width="11.25390625" style="33" bestFit="1" customWidth="1"/>
    <col min="2" max="14" width="9.625" style="35" customWidth="1"/>
    <col min="15" max="16384" width="9.00390625" style="35" customWidth="1"/>
  </cols>
  <sheetData>
    <row r="1" spans="1:11" s="25" customFormat="1" ht="18.75" customHeight="1">
      <c r="A1" s="24"/>
      <c r="D1" s="19" t="s">
        <v>45</v>
      </c>
      <c r="E1" s="19"/>
      <c r="F1" s="19"/>
      <c r="G1" s="107" t="s">
        <v>118</v>
      </c>
      <c r="H1" s="108" t="s">
        <v>120</v>
      </c>
      <c r="I1" s="19" t="s">
        <v>46</v>
      </c>
      <c r="J1" s="107" t="s">
        <v>47</v>
      </c>
      <c r="K1" s="109"/>
    </row>
    <row r="2" spans="1:14" s="30" customFormat="1" ht="14.25" customHeight="1" thickBo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9" t="s">
        <v>48</v>
      </c>
      <c r="N2" s="31"/>
    </row>
    <row r="3" spans="1:13" s="33" customFormat="1" ht="18" customHeight="1" thickBot="1" thickTop="1">
      <c r="A3" s="32" t="s">
        <v>49</v>
      </c>
      <c r="B3" s="32" t="s">
        <v>50</v>
      </c>
      <c r="C3" s="32" t="s">
        <v>51</v>
      </c>
      <c r="D3" s="32" t="s">
        <v>52</v>
      </c>
      <c r="E3" s="32" t="s">
        <v>31</v>
      </c>
      <c r="F3" s="32" t="s">
        <v>53</v>
      </c>
      <c r="G3" s="32" t="s">
        <v>54</v>
      </c>
      <c r="H3" s="32" t="s">
        <v>55</v>
      </c>
      <c r="I3" s="32" t="s">
        <v>56</v>
      </c>
      <c r="J3" s="32" t="s">
        <v>33</v>
      </c>
      <c r="K3" s="32" t="s">
        <v>57</v>
      </c>
      <c r="L3" s="32" t="s">
        <v>58</v>
      </c>
      <c r="M3" s="32" t="s">
        <v>59</v>
      </c>
    </row>
    <row r="4" spans="1:14" ht="15" customHeight="1" thickTop="1">
      <c r="A4" s="84" t="s">
        <v>121</v>
      </c>
      <c r="B4" s="50">
        <f>'H28 酢ビ'!C4+'H28 酢ビ'!C17+'H28 酢ビ'!C33+'H28 酢ビ'!C46+'H28 酢ビ'!C62</f>
        <v>57583</v>
      </c>
      <c r="C4" s="50">
        <f>'H28 酢ビ'!D4+'H28 酢ビ'!D17+'H28 酢ビ'!D33+'H28 酢ビ'!D46+'H28 酢ビ'!D62</f>
        <v>53172</v>
      </c>
      <c r="D4" s="50">
        <f>'H28 酢ビ'!E4+'H28 酢ビ'!E17+'H28 酢ビ'!E33+'H28 酢ビ'!E46+'H28 酢ビ'!E62</f>
        <v>43466</v>
      </c>
      <c r="E4" s="50">
        <f>'H28 酢ビ'!F4+'H28 酢ビ'!F17+'H28 酢ビ'!F33+'H28 酢ビ'!F46+'H28 酢ビ'!F62</f>
        <v>2489</v>
      </c>
      <c r="F4" s="50">
        <f>'H28 酢ビ'!G4+'H28 酢ビ'!G17+'H28 酢ビ'!G33+'H28 酢ビ'!G46+'H28 酢ビ'!G62</f>
        <v>0</v>
      </c>
      <c r="G4" s="50">
        <f>'H28 酢ビ'!H4+'H28 酢ビ'!H17+'H28 酢ビ'!H33+'H28 酢ビ'!H46+'H28 酢ビ'!H62</f>
        <v>152</v>
      </c>
      <c r="H4" s="50">
        <f>'H28 酢ビ'!I4+'H28 酢ビ'!I17+'H28 酢ビ'!I33+'H28 酢ビ'!I46+'H28 酢ビ'!I62</f>
        <v>8625</v>
      </c>
      <c r="I4" s="50">
        <f>'H28 酢ビ'!J4+'H28 酢ビ'!J17+'H28 酢ビ'!J33+'H28 酢ビ'!J46+'H28 酢ビ'!J62</f>
        <v>0</v>
      </c>
      <c r="J4" s="50">
        <f>'H28 酢ビ'!K4+'H28 酢ビ'!K17+'H28 酢ビ'!K33+'H28 酢ビ'!K46+'H28 酢ビ'!K62</f>
        <v>11266</v>
      </c>
      <c r="K4" s="50">
        <f>'H28 酢ビ'!L4+'H28 酢ビ'!L17+'H28 酢ビ'!L33+'H28 酢ビ'!L46+'H28 酢ビ'!L62</f>
        <v>2962</v>
      </c>
      <c r="L4" s="50">
        <f>'H28 酢ビ'!M4+'H28 酢ビ'!M17+'H28 酢ビ'!M33+'H28 酢ビ'!M46+'H28 酢ビ'!M62</f>
        <v>57694</v>
      </c>
      <c r="M4" s="50">
        <f>'H28 酢ビ'!N4+'H28 酢ビ'!N17+'H28 酢ビ'!N33+'H28 酢ビ'!N46+'H28 酢ビ'!N62</f>
        <v>53061</v>
      </c>
      <c r="N4" s="34"/>
    </row>
    <row r="5" spans="1:14" ht="15" customHeight="1" hidden="1">
      <c r="A5" s="85" t="s">
        <v>122</v>
      </c>
      <c r="B5" s="34">
        <f>'H28 酢ビ'!C5+'H28 酢ビ'!C18+'H28 酢ビ'!C34+'H28 酢ビ'!C47+'H28 酢ビ'!C63</f>
        <v>0</v>
      </c>
      <c r="C5" s="34">
        <f>'H28 酢ビ'!D5+'H28 酢ビ'!D18+'H28 酢ビ'!D34+'H28 酢ビ'!D47+'H28 酢ビ'!D63</f>
        <v>0</v>
      </c>
      <c r="D5" s="34">
        <f>'H28 酢ビ'!E5+'H28 酢ビ'!E18+'H28 酢ビ'!E34+'H28 酢ビ'!E47+'H28 酢ビ'!E63</f>
        <v>0</v>
      </c>
      <c r="E5" s="34">
        <f>'H28 酢ビ'!F5+'H28 酢ビ'!F18+'H28 酢ビ'!F34+'H28 酢ビ'!F47+'H28 酢ビ'!F63</f>
        <v>0</v>
      </c>
      <c r="F5" s="34">
        <f>'H28 酢ビ'!G5+'H28 酢ビ'!G18+'H28 酢ビ'!G34+'H28 酢ビ'!G47+'H28 酢ビ'!G63</f>
        <v>0</v>
      </c>
      <c r="G5" s="34">
        <f>'H28 酢ビ'!H5+'H28 酢ビ'!H18+'H28 酢ビ'!H34+'H28 酢ビ'!H47+'H28 酢ビ'!H63</f>
        <v>0</v>
      </c>
      <c r="H5" s="34">
        <f>'H28 酢ビ'!I5+'H28 酢ビ'!I18+'H28 酢ビ'!I34+'H28 酢ビ'!I47+'H28 酢ビ'!I63</f>
        <v>0</v>
      </c>
      <c r="I5" s="34">
        <f>'H28 酢ビ'!J5+'H28 酢ビ'!J18+'H28 酢ビ'!J34+'H28 酢ビ'!J47+'H28 酢ビ'!J63</f>
        <v>0</v>
      </c>
      <c r="J5" s="34">
        <f>'H28 酢ビ'!K5+'H28 酢ビ'!K18+'H28 酢ビ'!K34+'H28 酢ビ'!K47+'H28 酢ビ'!K63</f>
        <v>0</v>
      </c>
      <c r="K5" s="34">
        <f>'H28 酢ビ'!L5+'H28 酢ビ'!L18+'H28 酢ビ'!L34+'H28 酢ビ'!L47+'H28 酢ビ'!L63</f>
        <v>0</v>
      </c>
      <c r="L5" s="34">
        <f>'H28 酢ビ'!M5+'H28 酢ビ'!M18+'H28 酢ビ'!M34+'H28 酢ビ'!M47+'H28 酢ビ'!M63</f>
        <v>0</v>
      </c>
      <c r="M5" s="34">
        <f>'H28 酢ビ'!N5+'H28 酢ビ'!N18+'H28 酢ビ'!N34+'H28 酢ビ'!N47+'H28 酢ビ'!N63</f>
        <v>0</v>
      </c>
      <c r="N5" s="34"/>
    </row>
    <row r="6" spans="1:14" ht="15" customHeight="1" hidden="1">
      <c r="A6" s="85" t="s">
        <v>123</v>
      </c>
      <c r="B6" s="34">
        <f>'H28 酢ビ'!C6+'H28 酢ビ'!C19+'H28 酢ビ'!C35+'H28 酢ビ'!C48+'H28 酢ビ'!C64</f>
        <v>0</v>
      </c>
      <c r="C6" s="34">
        <f>'H28 酢ビ'!D6+'H28 酢ビ'!D19+'H28 酢ビ'!D35+'H28 酢ビ'!D48+'H28 酢ビ'!D64</f>
        <v>0</v>
      </c>
      <c r="D6" s="34">
        <f>'H28 酢ビ'!E6+'H28 酢ビ'!E19+'H28 酢ビ'!E35+'H28 酢ビ'!E48+'H28 酢ビ'!E64</f>
        <v>0</v>
      </c>
      <c r="E6" s="34">
        <f>'H28 酢ビ'!F6+'H28 酢ビ'!F19+'H28 酢ビ'!F35+'H28 酢ビ'!F48+'H28 酢ビ'!F64</f>
        <v>0</v>
      </c>
      <c r="F6" s="34">
        <f>'H28 酢ビ'!G6+'H28 酢ビ'!G19+'H28 酢ビ'!G35+'H28 酢ビ'!G48+'H28 酢ビ'!G64</f>
        <v>0</v>
      </c>
      <c r="G6" s="34">
        <f>'H28 酢ビ'!H6+'H28 酢ビ'!H19+'H28 酢ビ'!H35+'H28 酢ビ'!H48+'H28 酢ビ'!H64</f>
        <v>0</v>
      </c>
      <c r="H6" s="34">
        <f>'H28 酢ビ'!I6+'H28 酢ビ'!I19+'H28 酢ビ'!I35+'H28 酢ビ'!I48+'H28 酢ビ'!I64</f>
        <v>0</v>
      </c>
      <c r="I6" s="34">
        <f>'H28 酢ビ'!J6+'H28 酢ビ'!J19+'H28 酢ビ'!J35+'H28 酢ビ'!J48+'H28 酢ビ'!J64</f>
        <v>0</v>
      </c>
      <c r="J6" s="34">
        <f>'H28 酢ビ'!K6+'H28 酢ビ'!K19+'H28 酢ビ'!K35+'H28 酢ビ'!K48+'H28 酢ビ'!K64</f>
        <v>0</v>
      </c>
      <c r="K6" s="34">
        <f>'H28 酢ビ'!L6+'H28 酢ビ'!L19+'H28 酢ビ'!L35+'H28 酢ビ'!L48+'H28 酢ビ'!L64</f>
        <v>0</v>
      </c>
      <c r="L6" s="34">
        <f>'H28 酢ビ'!M6+'H28 酢ビ'!M19+'H28 酢ビ'!M35+'H28 酢ビ'!M48+'H28 酢ビ'!M64</f>
        <v>0</v>
      </c>
      <c r="M6" s="34">
        <f>'H28 酢ビ'!N6+'H28 酢ビ'!N19+'H28 酢ビ'!N35+'H28 酢ビ'!N48+'H28 酢ビ'!N64</f>
        <v>0</v>
      </c>
      <c r="N6" s="34"/>
    </row>
    <row r="7" spans="1:14" ht="15" customHeight="1" hidden="1">
      <c r="A7" s="85" t="s">
        <v>124</v>
      </c>
      <c r="B7" s="34">
        <f>'H28 酢ビ'!C7+'H28 酢ビ'!C20+'H28 酢ビ'!C36+'H28 酢ビ'!C49+'H28 酢ビ'!C65</f>
        <v>0</v>
      </c>
      <c r="C7" s="34">
        <f>'H28 酢ビ'!D7+'H28 酢ビ'!D20+'H28 酢ビ'!D36+'H28 酢ビ'!D49+'H28 酢ビ'!D65</f>
        <v>0</v>
      </c>
      <c r="D7" s="34">
        <f>'H28 酢ビ'!E7+'H28 酢ビ'!E20+'H28 酢ビ'!E36+'H28 酢ビ'!E49+'H28 酢ビ'!E65</f>
        <v>0</v>
      </c>
      <c r="E7" s="34">
        <f>'H28 酢ビ'!F7+'H28 酢ビ'!F20+'H28 酢ビ'!F36+'H28 酢ビ'!F49+'H28 酢ビ'!F65</f>
        <v>0</v>
      </c>
      <c r="F7" s="34">
        <f>'H28 酢ビ'!G7+'H28 酢ビ'!G20+'H28 酢ビ'!G36+'H28 酢ビ'!G49+'H28 酢ビ'!G65</f>
        <v>0</v>
      </c>
      <c r="G7" s="34">
        <f>'H28 酢ビ'!H7+'H28 酢ビ'!H20+'H28 酢ビ'!H36+'H28 酢ビ'!H49+'H28 酢ビ'!H65</f>
        <v>0</v>
      </c>
      <c r="H7" s="34">
        <f>'H28 酢ビ'!I7+'H28 酢ビ'!I20+'H28 酢ビ'!I36+'H28 酢ビ'!I49+'H28 酢ビ'!I65</f>
        <v>0</v>
      </c>
      <c r="I7" s="34">
        <f>'H28 酢ビ'!J7+'H28 酢ビ'!J20+'H28 酢ビ'!J36+'H28 酢ビ'!J49+'H28 酢ビ'!J65</f>
        <v>0</v>
      </c>
      <c r="J7" s="34">
        <f>'H28 酢ビ'!K7+'H28 酢ビ'!K20+'H28 酢ビ'!K36+'H28 酢ビ'!K49+'H28 酢ビ'!K65</f>
        <v>0</v>
      </c>
      <c r="K7" s="34">
        <f>'H28 酢ビ'!L7+'H28 酢ビ'!L20+'H28 酢ビ'!L36+'H28 酢ビ'!L49+'H28 酢ビ'!L65</f>
        <v>0</v>
      </c>
      <c r="L7" s="34">
        <f>'H28 酢ビ'!M7+'H28 酢ビ'!M20+'H28 酢ビ'!M36+'H28 酢ビ'!M49+'H28 酢ビ'!M65</f>
        <v>0</v>
      </c>
      <c r="M7" s="34">
        <f>'H28 酢ビ'!N7+'H28 酢ビ'!N20+'H28 酢ビ'!N36+'H28 酢ビ'!N49+'H28 酢ビ'!N65</f>
        <v>0</v>
      </c>
      <c r="N7" s="34"/>
    </row>
    <row r="8" spans="1:14" ht="15" customHeight="1" hidden="1">
      <c r="A8" s="85" t="s">
        <v>125</v>
      </c>
      <c r="B8" s="34">
        <f>'H28 酢ビ'!C8+'H28 酢ビ'!C21+'H28 酢ビ'!C37+'H28 酢ビ'!C50+'H28 酢ビ'!C66</f>
        <v>0</v>
      </c>
      <c r="C8" s="34">
        <f>'H28 酢ビ'!D8+'H28 酢ビ'!D21+'H28 酢ビ'!D37+'H28 酢ビ'!D50+'H28 酢ビ'!D66</f>
        <v>0</v>
      </c>
      <c r="D8" s="34">
        <f>'H28 酢ビ'!E8+'H28 酢ビ'!E21+'H28 酢ビ'!E37+'H28 酢ビ'!E50+'H28 酢ビ'!E66</f>
        <v>0</v>
      </c>
      <c r="E8" s="34">
        <f>'H28 酢ビ'!F8+'H28 酢ビ'!F21+'H28 酢ビ'!F37+'H28 酢ビ'!F50+'H28 酢ビ'!F66</f>
        <v>0</v>
      </c>
      <c r="F8" s="34">
        <f>'H28 酢ビ'!G8+'H28 酢ビ'!G21+'H28 酢ビ'!G37+'H28 酢ビ'!G50+'H28 酢ビ'!G66</f>
        <v>0</v>
      </c>
      <c r="G8" s="34">
        <f>'H28 酢ビ'!H8+'H28 酢ビ'!H21+'H28 酢ビ'!H37+'H28 酢ビ'!H50+'H28 酢ビ'!H66</f>
        <v>0</v>
      </c>
      <c r="H8" s="34">
        <f>'H28 酢ビ'!I8+'H28 酢ビ'!I21+'H28 酢ビ'!I37+'H28 酢ビ'!I50+'H28 酢ビ'!I66</f>
        <v>0</v>
      </c>
      <c r="I8" s="34">
        <f>'H28 酢ビ'!J8+'H28 酢ビ'!J21+'H28 酢ビ'!J37+'H28 酢ビ'!J50+'H28 酢ビ'!J66</f>
        <v>0</v>
      </c>
      <c r="J8" s="34">
        <f>'H28 酢ビ'!K8+'H28 酢ビ'!K21+'H28 酢ビ'!K37+'H28 酢ビ'!K50+'H28 酢ビ'!K66</f>
        <v>0</v>
      </c>
      <c r="K8" s="34">
        <f>'H28 酢ビ'!L8+'H28 酢ビ'!L21+'H28 酢ビ'!L37+'H28 酢ビ'!L50+'H28 酢ビ'!L66</f>
        <v>0</v>
      </c>
      <c r="L8" s="34">
        <f>'H28 酢ビ'!M8+'H28 酢ビ'!M21+'H28 酢ビ'!M37+'H28 酢ビ'!M50+'H28 酢ビ'!M66</f>
        <v>0</v>
      </c>
      <c r="M8" s="34">
        <f>'H28 酢ビ'!N8+'H28 酢ビ'!N21+'H28 酢ビ'!N37+'H28 酢ビ'!N50+'H28 酢ビ'!N66</f>
        <v>0</v>
      </c>
      <c r="N8" s="34"/>
    </row>
    <row r="9" spans="1:14" ht="15" customHeight="1" hidden="1">
      <c r="A9" s="85" t="s">
        <v>126</v>
      </c>
      <c r="B9" s="34">
        <f>'H28 酢ビ'!C9+'H28 酢ビ'!C22+'H28 酢ビ'!C38+'H28 酢ビ'!C51+'H28 酢ビ'!C67</f>
        <v>0</v>
      </c>
      <c r="C9" s="34">
        <f>'H28 酢ビ'!D9+'H28 酢ビ'!D22+'H28 酢ビ'!D38+'H28 酢ビ'!D51+'H28 酢ビ'!D67</f>
        <v>0</v>
      </c>
      <c r="D9" s="34">
        <f>'H28 酢ビ'!E9+'H28 酢ビ'!E22+'H28 酢ビ'!E38+'H28 酢ビ'!E51+'H28 酢ビ'!E67</f>
        <v>0</v>
      </c>
      <c r="E9" s="34">
        <f>'H28 酢ビ'!F9+'H28 酢ビ'!F22+'H28 酢ビ'!F38+'H28 酢ビ'!F51+'H28 酢ビ'!F67</f>
        <v>0</v>
      </c>
      <c r="F9" s="34">
        <f>'H28 酢ビ'!G9+'H28 酢ビ'!G22+'H28 酢ビ'!G38+'H28 酢ビ'!G51+'H28 酢ビ'!G67</f>
        <v>0</v>
      </c>
      <c r="G9" s="34">
        <f>'H28 酢ビ'!H9+'H28 酢ビ'!H22+'H28 酢ビ'!H38+'H28 酢ビ'!H51+'H28 酢ビ'!H67</f>
        <v>0</v>
      </c>
      <c r="H9" s="34">
        <f>'H28 酢ビ'!I9+'H28 酢ビ'!I22+'H28 酢ビ'!I38+'H28 酢ビ'!I51+'H28 酢ビ'!I67</f>
        <v>0</v>
      </c>
      <c r="I9" s="34">
        <f>'H28 酢ビ'!J9+'H28 酢ビ'!J22+'H28 酢ビ'!J38+'H28 酢ビ'!J51+'H28 酢ビ'!J67</f>
        <v>0</v>
      </c>
      <c r="J9" s="34">
        <f>'H28 酢ビ'!K9+'H28 酢ビ'!K22+'H28 酢ビ'!K38+'H28 酢ビ'!K51+'H28 酢ビ'!K67</f>
        <v>0</v>
      </c>
      <c r="K9" s="34">
        <f>'H28 酢ビ'!L9+'H28 酢ビ'!L22+'H28 酢ビ'!L38+'H28 酢ビ'!L51+'H28 酢ビ'!L67</f>
        <v>0</v>
      </c>
      <c r="L9" s="34">
        <f>'H28 酢ビ'!M9+'H28 酢ビ'!M22+'H28 酢ビ'!M38+'H28 酢ビ'!M51+'H28 酢ビ'!M67</f>
        <v>0</v>
      </c>
      <c r="M9" s="34">
        <f>'H28 酢ビ'!N9+'H28 酢ビ'!N22+'H28 酢ビ'!N38+'H28 酢ビ'!N51+'H28 酢ビ'!N67</f>
        <v>0</v>
      </c>
      <c r="N9" s="34"/>
    </row>
    <row r="10" spans="1:14" ht="15" customHeight="1" hidden="1">
      <c r="A10" s="85" t="s">
        <v>127</v>
      </c>
      <c r="B10" s="34">
        <f>'H28 酢ビ'!C10+'H28 酢ビ'!C23+'H28 酢ビ'!C39+'H28 酢ビ'!C52+'H28 酢ビ'!C68</f>
        <v>0</v>
      </c>
      <c r="C10" s="34">
        <f>'H28 酢ビ'!D10+'H28 酢ビ'!D23+'H28 酢ビ'!D39+'H28 酢ビ'!D52+'H28 酢ビ'!D68</f>
        <v>0</v>
      </c>
      <c r="D10" s="34">
        <f>'H28 酢ビ'!E10+'H28 酢ビ'!E23+'H28 酢ビ'!E39+'H28 酢ビ'!E52+'H28 酢ビ'!E68</f>
        <v>0</v>
      </c>
      <c r="E10" s="34">
        <f>'H28 酢ビ'!F10+'H28 酢ビ'!F23+'H28 酢ビ'!F39+'H28 酢ビ'!F52+'H28 酢ビ'!F68</f>
        <v>0</v>
      </c>
      <c r="F10" s="34">
        <f>'H28 酢ビ'!G10+'H28 酢ビ'!G23+'H28 酢ビ'!G39+'H28 酢ビ'!G52+'H28 酢ビ'!G68</f>
        <v>0</v>
      </c>
      <c r="G10" s="34">
        <f>'H28 酢ビ'!H10+'H28 酢ビ'!H23+'H28 酢ビ'!H39+'H28 酢ビ'!H52+'H28 酢ビ'!H68</f>
        <v>0</v>
      </c>
      <c r="H10" s="34">
        <f>'H28 酢ビ'!I10+'H28 酢ビ'!I23+'H28 酢ビ'!I39+'H28 酢ビ'!I52+'H28 酢ビ'!I68</f>
        <v>0</v>
      </c>
      <c r="I10" s="34">
        <f>'H28 酢ビ'!J10+'H28 酢ビ'!J23+'H28 酢ビ'!J39+'H28 酢ビ'!J52+'H28 酢ビ'!J68</f>
        <v>0</v>
      </c>
      <c r="J10" s="34">
        <f>'H28 酢ビ'!K10+'H28 酢ビ'!K23+'H28 酢ビ'!K39+'H28 酢ビ'!K52+'H28 酢ビ'!K68</f>
        <v>0</v>
      </c>
      <c r="K10" s="34">
        <f>'H28 酢ビ'!L10+'H28 酢ビ'!L23+'H28 酢ビ'!L39+'H28 酢ビ'!L52+'H28 酢ビ'!L68</f>
        <v>0</v>
      </c>
      <c r="L10" s="34">
        <f>'H28 酢ビ'!M10+'H28 酢ビ'!M23+'H28 酢ビ'!M39+'H28 酢ビ'!M52+'H28 酢ビ'!M68</f>
        <v>0</v>
      </c>
      <c r="M10" s="34">
        <f>'H28 酢ビ'!N10+'H28 酢ビ'!N23+'H28 酢ビ'!N39+'H28 酢ビ'!N52+'H28 酢ビ'!N68</f>
        <v>0</v>
      </c>
      <c r="N10" s="34"/>
    </row>
    <row r="11" spans="1:14" ht="15" customHeight="1" hidden="1">
      <c r="A11" s="85" t="s">
        <v>128</v>
      </c>
      <c r="B11" s="34">
        <f>'H28 酢ビ'!C11+'H28 酢ビ'!C24+'H28 酢ビ'!C40+'H28 酢ビ'!C53+'H28 酢ビ'!C69</f>
        <v>0</v>
      </c>
      <c r="C11" s="34">
        <f>'H28 酢ビ'!D11+'H28 酢ビ'!D24+'H28 酢ビ'!D40+'H28 酢ビ'!D53+'H28 酢ビ'!D69</f>
        <v>0</v>
      </c>
      <c r="D11" s="34">
        <f>'H28 酢ビ'!E11+'H28 酢ビ'!E24+'H28 酢ビ'!E40+'H28 酢ビ'!E53+'H28 酢ビ'!E69</f>
        <v>0</v>
      </c>
      <c r="E11" s="34">
        <f>'H28 酢ビ'!F11+'H28 酢ビ'!F24+'H28 酢ビ'!F40+'H28 酢ビ'!F53+'H28 酢ビ'!F69</f>
        <v>0</v>
      </c>
      <c r="F11" s="34">
        <f>'H28 酢ビ'!G11+'H28 酢ビ'!G24+'H28 酢ビ'!G40+'H28 酢ビ'!G53+'H28 酢ビ'!G69</f>
        <v>0</v>
      </c>
      <c r="G11" s="34">
        <f>'H28 酢ビ'!H11+'H28 酢ビ'!H24+'H28 酢ビ'!H40+'H28 酢ビ'!H53+'H28 酢ビ'!H69</f>
        <v>0</v>
      </c>
      <c r="H11" s="34">
        <f>'H28 酢ビ'!I11+'H28 酢ビ'!I24+'H28 酢ビ'!I40+'H28 酢ビ'!I53+'H28 酢ビ'!I69</f>
        <v>0</v>
      </c>
      <c r="I11" s="34">
        <f>'H28 酢ビ'!J11+'H28 酢ビ'!J24+'H28 酢ビ'!J40+'H28 酢ビ'!J53+'H28 酢ビ'!J69</f>
        <v>0</v>
      </c>
      <c r="J11" s="34">
        <f>'H28 酢ビ'!K11+'H28 酢ビ'!K24+'H28 酢ビ'!K40+'H28 酢ビ'!K53+'H28 酢ビ'!K69</f>
        <v>0</v>
      </c>
      <c r="K11" s="34">
        <f>'H28 酢ビ'!L11+'H28 酢ビ'!L24+'H28 酢ビ'!L40+'H28 酢ビ'!L53+'H28 酢ビ'!L69</f>
        <v>0</v>
      </c>
      <c r="L11" s="34">
        <f>'H28 酢ビ'!M11+'H28 酢ビ'!M24+'H28 酢ビ'!M40+'H28 酢ビ'!M53+'H28 酢ビ'!M69</f>
        <v>0</v>
      </c>
      <c r="M11" s="34">
        <f>'H28 酢ビ'!N11+'H28 酢ビ'!N24+'H28 酢ビ'!N40+'H28 酢ビ'!N53+'H28 酢ビ'!N69</f>
        <v>0</v>
      </c>
      <c r="N11" s="34"/>
    </row>
    <row r="12" spans="1:14" ht="15" customHeight="1" hidden="1">
      <c r="A12" s="85" t="s">
        <v>129</v>
      </c>
      <c r="B12" s="37">
        <f>'H28 酢ビ'!C12+'H28 酢ビ'!C25+'H28 酢ビ'!C41+'H28 酢ビ'!C54+'H28 酢ビ'!C70</f>
        <v>0</v>
      </c>
      <c r="C12" s="37">
        <f>'H28 酢ビ'!D12+'H28 酢ビ'!D25+'H28 酢ビ'!D41+'H28 酢ビ'!D54+'H28 酢ビ'!D70</f>
        <v>0</v>
      </c>
      <c r="D12" s="37">
        <f>'H28 酢ビ'!E12+'H28 酢ビ'!E25+'H28 酢ビ'!E41+'H28 酢ビ'!E54+'H28 酢ビ'!E70</f>
        <v>0</v>
      </c>
      <c r="E12" s="37">
        <f>'H28 酢ビ'!F12+'H28 酢ビ'!F25+'H28 酢ビ'!F41+'H28 酢ビ'!F54+'H28 酢ビ'!F70</f>
        <v>0</v>
      </c>
      <c r="F12" s="37">
        <f>'H28 酢ビ'!G12+'H28 酢ビ'!G25+'H28 酢ビ'!G41+'H28 酢ビ'!G54+'H28 酢ビ'!G70</f>
        <v>0</v>
      </c>
      <c r="G12" s="37">
        <f>'H28 酢ビ'!H12+'H28 酢ビ'!H25+'H28 酢ビ'!H41+'H28 酢ビ'!H54+'H28 酢ビ'!H70</f>
        <v>0</v>
      </c>
      <c r="H12" s="37">
        <f>'H28 酢ビ'!I12+'H28 酢ビ'!I25+'H28 酢ビ'!I41+'H28 酢ビ'!I54+'H28 酢ビ'!I70</f>
        <v>0</v>
      </c>
      <c r="I12" s="37">
        <f>'H28 酢ビ'!J12+'H28 酢ビ'!J25+'H28 酢ビ'!J41+'H28 酢ビ'!J54+'H28 酢ビ'!J70</f>
        <v>0</v>
      </c>
      <c r="J12" s="37">
        <f>'H28 酢ビ'!K12+'H28 酢ビ'!K25+'H28 酢ビ'!K41+'H28 酢ビ'!K54+'H28 酢ビ'!K70</f>
        <v>0</v>
      </c>
      <c r="K12" s="37">
        <f>'H28 酢ビ'!L12+'H28 酢ビ'!L25+'H28 酢ビ'!L41+'H28 酢ビ'!L54+'H28 酢ビ'!L70</f>
        <v>0</v>
      </c>
      <c r="L12" s="37">
        <f>'H28 酢ビ'!M12+'H28 酢ビ'!M25+'H28 酢ビ'!M41+'H28 酢ビ'!M54+'H28 酢ビ'!M70</f>
        <v>0</v>
      </c>
      <c r="M12" s="37">
        <f>'H28 酢ビ'!N12+'H28 酢ビ'!N25+'H28 酢ビ'!N41+'H28 酢ビ'!N54+'H28 酢ビ'!N70</f>
        <v>0</v>
      </c>
      <c r="N12" s="34"/>
    </row>
    <row r="13" spans="1:14" ht="15" customHeight="1" hidden="1">
      <c r="A13" s="85" t="s">
        <v>130</v>
      </c>
      <c r="B13" s="37">
        <f>'H28 酢ビ'!C13+'H28 酢ビ'!C26+'H28 酢ビ'!C42+'H28 酢ビ'!C55+'H28 酢ビ'!C71</f>
        <v>0</v>
      </c>
      <c r="C13" s="37">
        <f>'H28 酢ビ'!D13+'H28 酢ビ'!D26+'H28 酢ビ'!D42+'H28 酢ビ'!D55+'H28 酢ビ'!D71</f>
        <v>0</v>
      </c>
      <c r="D13" s="37">
        <f>'H28 酢ビ'!E13+'H28 酢ビ'!E26+'H28 酢ビ'!E42+'H28 酢ビ'!E55+'H28 酢ビ'!E71</f>
        <v>0</v>
      </c>
      <c r="E13" s="37">
        <f>'H28 酢ビ'!F13+'H28 酢ビ'!F26+'H28 酢ビ'!F42+'H28 酢ビ'!F55+'H28 酢ビ'!F71</f>
        <v>0</v>
      </c>
      <c r="F13" s="37">
        <f>'H28 酢ビ'!G13+'H28 酢ビ'!G26+'H28 酢ビ'!G42+'H28 酢ビ'!G55+'H28 酢ビ'!G71</f>
        <v>0</v>
      </c>
      <c r="G13" s="37">
        <f>'H28 酢ビ'!H13+'H28 酢ビ'!H26+'H28 酢ビ'!H42+'H28 酢ビ'!H55+'H28 酢ビ'!H71</f>
        <v>0</v>
      </c>
      <c r="H13" s="37">
        <f>'H28 酢ビ'!I13+'H28 酢ビ'!I26+'H28 酢ビ'!I42+'H28 酢ビ'!I55+'H28 酢ビ'!I71</f>
        <v>0</v>
      </c>
      <c r="I13" s="37">
        <f>'H28 酢ビ'!J13+'H28 酢ビ'!J26+'H28 酢ビ'!J42+'H28 酢ビ'!J55+'H28 酢ビ'!J71</f>
        <v>0</v>
      </c>
      <c r="J13" s="37">
        <f>'H28 酢ビ'!K13+'H28 酢ビ'!K26+'H28 酢ビ'!K42+'H28 酢ビ'!K55+'H28 酢ビ'!K71</f>
        <v>0</v>
      </c>
      <c r="K13" s="37">
        <f>'H28 酢ビ'!L13+'H28 酢ビ'!L26+'H28 酢ビ'!L42+'H28 酢ビ'!L55+'H28 酢ビ'!L71</f>
        <v>0</v>
      </c>
      <c r="L13" s="37">
        <f>'H28 酢ビ'!M13+'H28 酢ビ'!M26+'H28 酢ビ'!M42+'H28 酢ビ'!M55+'H28 酢ビ'!M71</f>
        <v>0</v>
      </c>
      <c r="M13" s="37">
        <f>'H28 酢ビ'!N13+'H28 酢ビ'!N26+'H28 酢ビ'!N42+'H28 酢ビ'!N55+'H28 酢ビ'!N71</f>
        <v>0</v>
      </c>
      <c r="N13" s="34"/>
    </row>
    <row r="14" spans="1:14" ht="14.25" customHeight="1" hidden="1">
      <c r="A14" s="85" t="s">
        <v>131</v>
      </c>
      <c r="B14" s="37">
        <f>'H28 酢ビ'!C14+'H28 酢ビ'!C27+'H28 酢ビ'!C43+'H28 酢ビ'!C56+'H28 酢ビ'!C72</f>
        <v>0</v>
      </c>
      <c r="C14" s="37">
        <f>'H28 酢ビ'!D14+'H28 酢ビ'!D27+'H28 酢ビ'!D43+'H28 酢ビ'!D56+'H28 酢ビ'!D72</f>
        <v>0</v>
      </c>
      <c r="D14" s="37">
        <f>'H28 酢ビ'!E14+'H28 酢ビ'!E27+'H28 酢ビ'!E43+'H28 酢ビ'!E56+'H28 酢ビ'!E72</f>
        <v>0</v>
      </c>
      <c r="E14" s="37">
        <f>'H28 酢ビ'!F14+'H28 酢ビ'!F27+'H28 酢ビ'!F43+'H28 酢ビ'!F56+'H28 酢ビ'!F72</f>
        <v>0</v>
      </c>
      <c r="F14" s="37">
        <f>'H28 酢ビ'!G14+'H28 酢ビ'!G27+'H28 酢ビ'!G43+'H28 酢ビ'!G56+'H28 酢ビ'!G72</f>
        <v>0</v>
      </c>
      <c r="G14" s="37">
        <f>'H28 酢ビ'!H14+'H28 酢ビ'!H27+'H28 酢ビ'!H43+'H28 酢ビ'!H56+'H28 酢ビ'!H72</f>
        <v>0</v>
      </c>
      <c r="H14" s="37">
        <f>'H28 酢ビ'!I14+'H28 酢ビ'!I27+'H28 酢ビ'!I43+'H28 酢ビ'!I56+'H28 酢ビ'!I72</f>
        <v>0</v>
      </c>
      <c r="I14" s="37">
        <f>'H28 酢ビ'!J14+'H28 酢ビ'!J27+'H28 酢ビ'!J43+'H28 酢ビ'!J56+'H28 酢ビ'!J72</f>
        <v>0</v>
      </c>
      <c r="J14" s="37">
        <f>'H28 酢ビ'!K14+'H28 酢ビ'!K27+'H28 酢ビ'!K43+'H28 酢ビ'!K56+'H28 酢ビ'!K72</f>
        <v>0</v>
      </c>
      <c r="K14" s="37">
        <f>'H28 酢ビ'!L14+'H28 酢ビ'!L27+'H28 酢ビ'!L43+'H28 酢ビ'!L56+'H28 酢ビ'!L72</f>
        <v>0</v>
      </c>
      <c r="L14" s="37">
        <f>'H28 酢ビ'!M14+'H28 酢ビ'!M27+'H28 酢ビ'!M43+'H28 酢ビ'!M56+'H28 酢ビ'!M72</f>
        <v>0</v>
      </c>
      <c r="M14" s="37">
        <f>'H28 酢ビ'!N14+'H28 酢ビ'!N27+'H28 酢ビ'!N43+'H28 酢ビ'!N56+'H28 酢ビ'!N72</f>
        <v>0</v>
      </c>
      <c r="N14" s="34"/>
    </row>
    <row r="15" spans="1:14" s="30" customFormat="1" ht="15" customHeight="1" hidden="1" thickBot="1">
      <c r="A15" s="86" t="s">
        <v>132</v>
      </c>
      <c r="B15" s="71">
        <f>'H28 酢ビ'!C15+'H28 酢ビ'!C28+'H28 酢ビ'!C44+'H28 酢ビ'!C57+'H28 酢ビ'!C73</f>
        <v>0</v>
      </c>
      <c r="C15" s="71">
        <f>'H28 酢ビ'!D15+'H28 酢ビ'!D28+'H28 酢ビ'!D44+'H28 酢ビ'!D57+'H28 酢ビ'!D73</f>
        <v>0</v>
      </c>
      <c r="D15" s="71">
        <f>'H28 酢ビ'!E15+'H28 酢ビ'!E28+'H28 酢ビ'!E44+'H28 酢ビ'!E57+'H28 酢ビ'!E73</f>
        <v>0</v>
      </c>
      <c r="E15" s="71">
        <f>'H28 酢ビ'!F15+'H28 酢ビ'!F28+'H28 酢ビ'!F44+'H28 酢ビ'!F57+'H28 酢ビ'!F73</f>
        <v>0</v>
      </c>
      <c r="F15" s="71">
        <f>'H28 酢ビ'!G15+'H28 酢ビ'!G28+'H28 酢ビ'!G44+'H28 酢ビ'!G57+'H28 酢ビ'!G73</f>
        <v>0</v>
      </c>
      <c r="G15" s="71">
        <f>'H28 酢ビ'!H15+'H28 酢ビ'!H28+'H28 酢ビ'!H44+'H28 酢ビ'!H57+'H28 酢ビ'!H73</f>
        <v>0</v>
      </c>
      <c r="H15" s="71">
        <f>'H28 酢ビ'!I15+'H28 酢ビ'!I28+'H28 酢ビ'!I44+'H28 酢ビ'!I57+'H28 酢ビ'!I73</f>
        <v>0</v>
      </c>
      <c r="I15" s="71">
        <f>'H28 酢ビ'!J15+'H28 酢ビ'!J28+'H28 酢ビ'!J44+'H28 酢ビ'!J57+'H28 酢ビ'!J73</f>
        <v>0</v>
      </c>
      <c r="J15" s="71">
        <f>'H28 酢ビ'!K15+'H28 酢ビ'!K28+'H28 酢ビ'!K44+'H28 酢ビ'!K57+'H28 酢ビ'!K73</f>
        <v>0</v>
      </c>
      <c r="K15" s="71">
        <f>'H28 酢ビ'!L15+'H28 酢ビ'!L28+'H28 酢ビ'!L44+'H28 酢ビ'!L57+'H28 酢ビ'!L73</f>
        <v>0</v>
      </c>
      <c r="L15" s="71">
        <f>'H28 酢ビ'!M15+'H28 酢ビ'!M28+'H28 酢ビ'!M44+'H28 酢ビ'!M57+'H28 酢ビ'!M73</f>
        <v>0</v>
      </c>
      <c r="M15" s="71">
        <f>'H28 酢ビ'!N15+'H28 酢ビ'!N28+'H28 酢ビ'!N44+'H28 酢ビ'!N57+'H28 酢ビ'!N73</f>
        <v>0</v>
      </c>
      <c r="N15" s="37"/>
    </row>
    <row r="16" spans="1:14" s="40" customFormat="1" ht="15" customHeight="1" thickBot="1">
      <c r="A16" s="69" t="s">
        <v>60</v>
      </c>
      <c r="B16" s="70"/>
      <c r="C16" s="70">
        <f aca="true" t="shared" si="0" ref="C16:L16">C4</f>
        <v>53172</v>
      </c>
      <c r="D16" s="70">
        <f t="shared" si="0"/>
        <v>43466</v>
      </c>
      <c r="E16" s="70">
        <f t="shared" si="0"/>
        <v>2489</v>
      </c>
      <c r="F16" s="70">
        <f t="shared" si="0"/>
        <v>0</v>
      </c>
      <c r="G16" s="70">
        <f t="shared" si="0"/>
        <v>152</v>
      </c>
      <c r="H16" s="70">
        <f t="shared" si="0"/>
        <v>8625</v>
      </c>
      <c r="I16" s="70">
        <f t="shared" si="0"/>
        <v>0</v>
      </c>
      <c r="J16" s="70">
        <f t="shared" si="0"/>
        <v>11266</v>
      </c>
      <c r="K16" s="70">
        <f t="shared" si="0"/>
        <v>2962</v>
      </c>
      <c r="L16" s="70">
        <f t="shared" si="0"/>
        <v>57694</v>
      </c>
      <c r="M16" s="70"/>
      <c r="N16" s="34"/>
    </row>
    <row r="17" spans="1:14" ht="15" customHeight="1" hidden="1">
      <c r="A17" s="41" t="s">
        <v>61</v>
      </c>
      <c r="B17" s="34"/>
      <c r="C17" s="34">
        <f aca="true" t="shared" si="1" ref="C17:C27">C16+C5</f>
        <v>53172</v>
      </c>
      <c r="D17" s="34">
        <f aca="true" t="shared" si="2" ref="D17:D27">D16+D5</f>
        <v>43466</v>
      </c>
      <c r="E17" s="34">
        <f aca="true" t="shared" si="3" ref="E17:E27">E16+E5</f>
        <v>2489</v>
      </c>
      <c r="F17" s="34">
        <f aca="true" t="shared" si="4" ref="F17:F27">F16+F5</f>
        <v>0</v>
      </c>
      <c r="G17" s="34">
        <f aca="true" t="shared" si="5" ref="G17:G27">G16+G5</f>
        <v>152</v>
      </c>
      <c r="H17" s="34">
        <f aca="true" t="shared" si="6" ref="H17:H27">H16+H5</f>
        <v>8625</v>
      </c>
      <c r="I17" s="34">
        <f aca="true" t="shared" si="7" ref="I17:I27">I16+I5</f>
        <v>0</v>
      </c>
      <c r="J17" s="34">
        <f aca="true" t="shared" si="8" ref="J17:J27">J16+J5</f>
        <v>11266</v>
      </c>
      <c r="K17" s="34">
        <f aca="true" t="shared" si="9" ref="K17:K27">K16+K5</f>
        <v>2962</v>
      </c>
      <c r="L17" s="34">
        <f aca="true" t="shared" si="10" ref="L17:L27">L16+L5</f>
        <v>57694</v>
      </c>
      <c r="M17" s="34"/>
      <c r="N17" s="34"/>
    </row>
    <row r="18" spans="1:14" ht="15" customHeight="1" hidden="1">
      <c r="A18" s="42" t="s">
        <v>62</v>
      </c>
      <c r="B18" s="43"/>
      <c r="C18" s="43">
        <f t="shared" si="1"/>
        <v>53172</v>
      </c>
      <c r="D18" s="43">
        <f t="shared" si="2"/>
        <v>43466</v>
      </c>
      <c r="E18" s="43">
        <f t="shared" si="3"/>
        <v>2489</v>
      </c>
      <c r="F18" s="43">
        <f t="shared" si="4"/>
        <v>0</v>
      </c>
      <c r="G18" s="43">
        <f t="shared" si="5"/>
        <v>152</v>
      </c>
      <c r="H18" s="43">
        <f t="shared" si="6"/>
        <v>8625</v>
      </c>
      <c r="I18" s="43">
        <f t="shared" si="7"/>
        <v>0</v>
      </c>
      <c r="J18" s="43">
        <f t="shared" si="8"/>
        <v>11266</v>
      </c>
      <c r="K18" s="43">
        <f t="shared" si="9"/>
        <v>2962</v>
      </c>
      <c r="L18" s="43">
        <f t="shared" si="10"/>
        <v>57694</v>
      </c>
      <c r="M18" s="43"/>
      <c r="N18" s="34"/>
    </row>
    <row r="19" spans="1:14" ht="15" customHeight="1" hidden="1">
      <c r="A19" s="42" t="s">
        <v>63</v>
      </c>
      <c r="B19" s="43"/>
      <c r="C19" s="43">
        <f t="shared" si="1"/>
        <v>53172</v>
      </c>
      <c r="D19" s="43">
        <f t="shared" si="2"/>
        <v>43466</v>
      </c>
      <c r="E19" s="43">
        <f t="shared" si="3"/>
        <v>2489</v>
      </c>
      <c r="F19" s="43">
        <f t="shared" si="4"/>
        <v>0</v>
      </c>
      <c r="G19" s="43">
        <f t="shared" si="5"/>
        <v>152</v>
      </c>
      <c r="H19" s="43">
        <f t="shared" si="6"/>
        <v>8625</v>
      </c>
      <c r="I19" s="43">
        <f t="shared" si="7"/>
        <v>0</v>
      </c>
      <c r="J19" s="43">
        <f t="shared" si="8"/>
        <v>11266</v>
      </c>
      <c r="K19" s="43">
        <f t="shared" si="9"/>
        <v>2962</v>
      </c>
      <c r="L19" s="43">
        <f t="shared" si="10"/>
        <v>57694</v>
      </c>
      <c r="M19" s="67"/>
      <c r="N19" s="34"/>
    </row>
    <row r="20" spans="1:14" ht="15" customHeight="1" hidden="1">
      <c r="A20" s="41" t="s">
        <v>64</v>
      </c>
      <c r="B20" s="34"/>
      <c r="C20" s="34">
        <f>C19+C8</f>
        <v>53172</v>
      </c>
      <c r="D20" s="34">
        <f t="shared" si="2"/>
        <v>43466</v>
      </c>
      <c r="E20" s="34">
        <f t="shared" si="3"/>
        <v>2489</v>
      </c>
      <c r="F20" s="34">
        <f t="shared" si="4"/>
        <v>0</v>
      </c>
      <c r="G20" s="34">
        <f t="shared" si="5"/>
        <v>152</v>
      </c>
      <c r="H20" s="34">
        <f t="shared" si="6"/>
        <v>8625</v>
      </c>
      <c r="I20" s="34">
        <f t="shared" si="7"/>
        <v>0</v>
      </c>
      <c r="J20" s="34">
        <f t="shared" si="8"/>
        <v>11266</v>
      </c>
      <c r="K20" s="34">
        <f t="shared" si="9"/>
        <v>2962</v>
      </c>
      <c r="L20" s="34">
        <f t="shared" si="10"/>
        <v>57694</v>
      </c>
      <c r="M20" s="34"/>
      <c r="N20" s="34"/>
    </row>
    <row r="21" spans="1:14" ht="15.75" customHeight="1" hidden="1">
      <c r="A21" s="42" t="s">
        <v>65</v>
      </c>
      <c r="B21" s="43"/>
      <c r="C21" s="43">
        <f t="shared" si="1"/>
        <v>53172</v>
      </c>
      <c r="D21" s="43">
        <f t="shared" si="2"/>
        <v>43466</v>
      </c>
      <c r="E21" s="43">
        <f t="shared" si="3"/>
        <v>2489</v>
      </c>
      <c r="F21" s="43">
        <f t="shared" si="4"/>
        <v>0</v>
      </c>
      <c r="G21" s="43">
        <f t="shared" si="5"/>
        <v>152</v>
      </c>
      <c r="H21" s="43">
        <f t="shared" si="6"/>
        <v>8625</v>
      </c>
      <c r="I21" s="43">
        <f t="shared" si="7"/>
        <v>0</v>
      </c>
      <c r="J21" s="43">
        <f t="shared" si="8"/>
        <v>11266</v>
      </c>
      <c r="K21" s="43">
        <f t="shared" si="9"/>
        <v>2962</v>
      </c>
      <c r="L21" s="43">
        <f t="shared" si="10"/>
        <v>57694</v>
      </c>
      <c r="M21" s="43"/>
      <c r="N21" s="34"/>
    </row>
    <row r="22" spans="1:14" ht="15" customHeight="1" hidden="1">
      <c r="A22" s="42" t="s">
        <v>38</v>
      </c>
      <c r="B22" s="43"/>
      <c r="C22" s="43">
        <f t="shared" si="1"/>
        <v>53172</v>
      </c>
      <c r="D22" s="43">
        <f t="shared" si="2"/>
        <v>43466</v>
      </c>
      <c r="E22" s="43">
        <f t="shared" si="3"/>
        <v>2489</v>
      </c>
      <c r="F22" s="43">
        <f t="shared" si="4"/>
        <v>0</v>
      </c>
      <c r="G22" s="43">
        <f t="shared" si="5"/>
        <v>152</v>
      </c>
      <c r="H22" s="43">
        <f t="shared" si="6"/>
        <v>8625</v>
      </c>
      <c r="I22" s="43">
        <f t="shared" si="7"/>
        <v>0</v>
      </c>
      <c r="J22" s="43">
        <f t="shared" si="8"/>
        <v>11266</v>
      </c>
      <c r="K22" s="43">
        <f t="shared" si="9"/>
        <v>2962</v>
      </c>
      <c r="L22" s="43">
        <f t="shared" si="10"/>
        <v>57694</v>
      </c>
      <c r="M22" s="43"/>
      <c r="N22" s="34"/>
    </row>
    <row r="23" spans="1:14" ht="18" customHeight="1" hidden="1">
      <c r="A23" s="41" t="s">
        <v>39</v>
      </c>
      <c r="B23" s="34"/>
      <c r="C23" s="34">
        <f t="shared" si="1"/>
        <v>53172</v>
      </c>
      <c r="D23" s="34">
        <f t="shared" si="2"/>
        <v>43466</v>
      </c>
      <c r="E23" s="34">
        <f t="shared" si="3"/>
        <v>2489</v>
      </c>
      <c r="F23" s="34">
        <f t="shared" si="4"/>
        <v>0</v>
      </c>
      <c r="G23" s="34">
        <f t="shared" si="5"/>
        <v>152</v>
      </c>
      <c r="H23" s="34">
        <f t="shared" si="6"/>
        <v>8625</v>
      </c>
      <c r="I23" s="34">
        <f t="shared" si="7"/>
        <v>0</v>
      </c>
      <c r="J23" s="34">
        <f t="shared" si="8"/>
        <v>11266</v>
      </c>
      <c r="K23" s="34">
        <f t="shared" si="9"/>
        <v>2962</v>
      </c>
      <c r="L23" s="34">
        <f t="shared" si="10"/>
        <v>57694</v>
      </c>
      <c r="M23" s="34"/>
      <c r="N23" s="34"/>
    </row>
    <row r="24" spans="1:14" ht="18" customHeight="1" hidden="1">
      <c r="A24" s="42" t="s">
        <v>40</v>
      </c>
      <c r="B24" s="43"/>
      <c r="C24" s="43">
        <f t="shared" si="1"/>
        <v>53172</v>
      </c>
      <c r="D24" s="43">
        <f t="shared" si="2"/>
        <v>43466</v>
      </c>
      <c r="E24" s="43">
        <f t="shared" si="3"/>
        <v>2489</v>
      </c>
      <c r="F24" s="43">
        <f t="shared" si="4"/>
        <v>0</v>
      </c>
      <c r="G24" s="43">
        <f t="shared" si="5"/>
        <v>152</v>
      </c>
      <c r="H24" s="43">
        <f t="shared" si="6"/>
        <v>8625</v>
      </c>
      <c r="I24" s="43">
        <f t="shared" si="7"/>
        <v>0</v>
      </c>
      <c r="J24" s="43">
        <f t="shared" si="8"/>
        <v>11266</v>
      </c>
      <c r="K24" s="43">
        <f t="shared" si="9"/>
        <v>2962</v>
      </c>
      <c r="L24" s="43">
        <f t="shared" si="10"/>
        <v>57694</v>
      </c>
      <c r="M24" s="43"/>
      <c r="N24" s="34"/>
    </row>
    <row r="25" spans="1:14" ht="18" customHeight="1" hidden="1">
      <c r="A25" s="42" t="s">
        <v>41</v>
      </c>
      <c r="B25" s="43"/>
      <c r="C25" s="43">
        <f t="shared" si="1"/>
        <v>53172</v>
      </c>
      <c r="D25" s="43">
        <f t="shared" si="2"/>
        <v>43466</v>
      </c>
      <c r="E25" s="43">
        <f t="shared" si="3"/>
        <v>2489</v>
      </c>
      <c r="F25" s="43">
        <f t="shared" si="4"/>
        <v>0</v>
      </c>
      <c r="G25" s="43">
        <f t="shared" si="5"/>
        <v>152</v>
      </c>
      <c r="H25" s="43">
        <f t="shared" si="6"/>
        <v>8625</v>
      </c>
      <c r="I25" s="43">
        <f t="shared" si="7"/>
        <v>0</v>
      </c>
      <c r="J25" s="43">
        <f t="shared" si="8"/>
        <v>11266</v>
      </c>
      <c r="K25" s="43">
        <f t="shared" si="9"/>
        <v>2962</v>
      </c>
      <c r="L25" s="43">
        <f t="shared" si="10"/>
        <v>57694</v>
      </c>
      <c r="M25" s="43"/>
      <c r="N25" s="34"/>
    </row>
    <row r="26" spans="1:14" ht="18" customHeight="1" hidden="1">
      <c r="A26" s="46" t="s">
        <v>42</v>
      </c>
      <c r="B26" s="36"/>
      <c r="C26" s="36">
        <f t="shared" si="1"/>
        <v>53172</v>
      </c>
      <c r="D26" s="36">
        <f t="shared" si="2"/>
        <v>43466</v>
      </c>
      <c r="E26" s="36">
        <f t="shared" si="3"/>
        <v>2489</v>
      </c>
      <c r="F26" s="36">
        <f t="shared" si="4"/>
        <v>0</v>
      </c>
      <c r="G26" s="36">
        <f>G25+G14</f>
        <v>152</v>
      </c>
      <c r="H26" s="36">
        <f t="shared" si="6"/>
        <v>8625</v>
      </c>
      <c r="I26" s="36">
        <f t="shared" si="7"/>
        <v>0</v>
      </c>
      <c r="J26" s="36">
        <f t="shared" si="8"/>
        <v>11266</v>
      </c>
      <c r="K26" s="36">
        <f t="shared" si="9"/>
        <v>2962</v>
      </c>
      <c r="L26" s="36">
        <f t="shared" si="10"/>
        <v>57694</v>
      </c>
      <c r="M26" s="36"/>
      <c r="N26" s="34"/>
    </row>
    <row r="27" spans="1:14" ht="15" customHeight="1" hidden="1" thickBot="1">
      <c r="A27" s="72" t="s">
        <v>43</v>
      </c>
      <c r="B27" s="73"/>
      <c r="C27" s="34">
        <f t="shared" si="1"/>
        <v>53172</v>
      </c>
      <c r="D27" s="34">
        <f t="shared" si="2"/>
        <v>43466</v>
      </c>
      <c r="E27" s="34">
        <f t="shared" si="3"/>
        <v>2489</v>
      </c>
      <c r="F27" s="34">
        <f t="shared" si="4"/>
        <v>0</v>
      </c>
      <c r="G27" s="34">
        <f t="shared" si="5"/>
        <v>152</v>
      </c>
      <c r="H27" s="34">
        <f t="shared" si="6"/>
        <v>8625</v>
      </c>
      <c r="I27" s="34">
        <f t="shared" si="7"/>
        <v>0</v>
      </c>
      <c r="J27" s="34">
        <f t="shared" si="8"/>
        <v>11266</v>
      </c>
      <c r="K27" s="34">
        <f t="shared" si="9"/>
        <v>2962</v>
      </c>
      <c r="L27" s="34">
        <f t="shared" si="10"/>
        <v>57694</v>
      </c>
      <c r="M27" s="34"/>
      <c r="N27" s="34"/>
    </row>
    <row r="28" spans="1:14" ht="15" customHeight="1" thickBot="1" thickTop="1">
      <c r="A28" s="47" t="s">
        <v>94</v>
      </c>
      <c r="B28" s="48"/>
      <c r="C28" s="49">
        <f aca="true" t="shared" si="11" ref="C28:C33">C16/C96</f>
        <v>0.9547168456207131</v>
      </c>
      <c r="D28" s="49">
        <f aca="true" t="shared" si="12" ref="D28:L28">D16/D96</f>
        <v>1.0374489820273527</v>
      </c>
      <c r="E28" s="49">
        <f t="shared" si="12"/>
        <v>1.0167483660130718</v>
      </c>
      <c r="F28" s="49">
        <v>0</v>
      </c>
      <c r="G28" s="49">
        <f t="shared" si="12"/>
        <v>0.9156626506024096</v>
      </c>
      <c r="H28" s="49">
        <f t="shared" si="12"/>
        <v>1.2587565674255692</v>
      </c>
      <c r="I28" s="49">
        <f t="shared" si="12"/>
        <v>0</v>
      </c>
      <c r="J28" s="49">
        <f t="shared" si="12"/>
        <v>1.1006252442360298</v>
      </c>
      <c r="K28" s="106" t="s">
        <v>116</v>
      </c>
      <c r="L28" s="49">
        <f t="shared" si="12"/>
        <v>1.1066694799838874</v>
      </c>
      <c r="M28" s="49"/>
      <c r="N28" s="34"/>
    </row>
    <row r="29" spans="1:14" ht="15" customHeight="1" hidden="1" thickBot="1" thickTop="1">
      <c r="A29" s="47" t="s">
        <v>67</v>
      </c>
      <c r="B29" s="48"/>
      <c r="C29" s="49">
        <f t="shared" si="11"/>
        <v>0.492442765058902</v>
      </c>
      <c r="D29" s="49">
        <f aca="true" t="shared" si="13" ref="D29:L29">D17/D97</f>
        <v>0.5621209182023925</v>
      </c>
      <c r="E29" s="49">
        <f t="shared" si="13"/>
        <v>0.5046634225466342</v>
      </c>
      <c r="F29" s="49" t="e">
        <f t="shared" si="13"/>
        <v>#DIV/0!</v>
      </c>
      <c r="G29" s="49">
        <f t="shared" si="13"/>
        <v>0.4840764331210191</v>
      </c>
      <c r="H29" s="49">
        <f t="shared" si="13"/>
        <v>0.6138353142125116</v>
      </c>
      <c r="I29" s="49">
        <f t="shared" si="13"/>
        <v>0</v>
      </c>
      <c r="J29" s="49">
        <f t="shared" si="13"/>
        <v>0.5531225451688924</v>
      </c>
      <c r="K29" s="106" t="s">
        <v>116</v>
      </c>
      <c r="L29" s="49">
        <f t="shared" si="13"/>
        <v>0.5758343979559246</v>
      </c>
      <c r="M29" s="49"/>
      <c r="N29" s="34"/>
    </row>
    <row r="30" spans="1:14" s="54" customFormat="1" ht="15" customHeight="1" hidden="1" thickBot="1" thickTop="1">
      <c r="A30" s="51" t="s">
        <v>68</v>
      </c>
      <c r="B30" s="52"/>
      <c r="C30" s="49">
        <f t="shared" si="11"/>
        <v>0.36590350750428374</v>
      </c>
      <c r="D30" s="49">
        <f aca="true" t="shared" si="14" ref="D30:L30">D18/D98</f>
        <v>0.4006710728869961</v>
      </c>
      <c r="E30" s="49">
        <f t="shared" si="14"/>
        <v>0.3385012919896641</v>
      </c>
      <c r="F30" s="49" t="e">
        <f t="shared" si="14"/>
        <v>#DIV/0!</v>
      </c>
      <c r="G30" s="49">
        <f t="shared" si="14"/>
        <v>0.31275720164609055</v>
      </c>
      <c r="H30" s="49">
        <f t="shared" si="14"/>
        <v>0.41161592058795454</v>
      </c>
      <c r="I30" s="49">
        <f t="shared" si="14"/>
        <v>0</v>
      </c>
      <c r="J30" s="49">
        <f t="shared" si="14"/>
        <v>0.3563611058391852</v>
      </c>
      <c r="K30" s="106" t="s">
        <v>116</v>
      </c>
      <c r="L30" s="49">
        <f t="shared" si="14"/>
        <v>0.4045976044208814</v>
      </c>
      <c r="M30" s="53"/>
      <c r="N30" s="34"/>
    </row>
    <row r="31" spans="1:14" s="54" customFormat="1" ht="15" customHeight="1" hidden="1" thickBot="1" thickTop="1">
      <c r="A31" s="47" t="s">
        <v>69</v>
      </c>
      <c r="B31" s="49"/>
      <c r="C31" s="49">
        <f t="shared" si="11"/>
        <v>0.2749071958142469</v>
      </c>
      <c r="D31" s="49">
        <f aca="true" t="shared" si="15" ref="D31:L31">D19/D99</f>
        <v>0.30082358640736384</v>
      </c>
      <c r="E31" s="49">
        <f t="shared" si="15"/>
        <v>0.24927391086629944</v>
      </c>
      <c r="F31" s="49" t="e">
        <f t="shared" si="15"/>
        <v>#DIV/0!</v>
      </c>
      <c r="G31" s="49">
        <f t="shared" si="15"/>
        <v>0.22551928783382788</v>
      </c>
      <c r="H31" s="49">
        <f t="shared" si="15"/>
        <v>0.31866548437153625</v>
      </c>
      <c r="I31" s="49">
        <f t="shared" si="15"/>
        <v>0</v>
      </c>
      <c r="J31" s="49">
        <f t="shared" si="15"/>
        <v>0.26781087313095775</v>
      </c>
      <c r="K31" s="49">
        <f t="shared" si="15"/>
        <v>0.8585507246376811</v>
      </c>
      <c r="L31" s="49">
        <f t="shared" si="15"/>
        <v>0.3036414447888762</v>
      </c>
      <c r="M31" s="49"/>
      <c r="N31" s="34"/>
    </row>
    <row r="32" spans="1:14" s="54" customFormat="1" ht="15" customHeight="1" hidden="1" thickBot="1" thickTop="1">
      <c r="A32" s="47" t="s">
        <v>70</v>
      </c>
      <c r="B32" s="49"/>
      <c r="C32" s="49">
        <f t="shared" si="11"/>
        <v>0.2155697362339758</v>
      </c>
      <c r="D32" s="49">
        <f aca="true" t="shared" si="16" ref="D32:L32">D20/D100</f>
        <v>0.24118032204725284</v>
      </c>
      <c r="E32" s="49">
        <f t="shared" si="16"/>
        <v>0.2105040595399188</v>
      </c>
      <c r="F32" s="49" t="e">
        <f t="shared" si="16"/>
        <v>#DIV/0!</v>
      </c>
      <c r="G32" s="49">
        <f t="shared" si="16"/>
        <v>0.1855921855921856</v>
      </c>
      <c r="H32" s="49">
        <f t="shared" si="16"/>
        <v>0.2550039913668214</v>
      </c>
      <c r="I32" s="49">
        <f t="shared" si="16"/>
        <v>0</v>
      </c>
      <c r="J32" s="49">
        <f t="shared" si="16"/>
        <v>0.21829525857893003</v>
      </c>
      <c r="K32" s="49">
        <f t="shared" si="16"/>
        <v>0.35086472399905233</v>
      </c>
      <c r="L32" s="49">
        <f t="shared" si="16"/>
        <v>0.24011853183670243</v>
      </c>
      <c r="M32" s="49"/>
      <c r="N32" s="34"/>
    </row>
    <row r="33" spans="1:14" s="54" customFormat="1" ht="15" customHeight="1" hidden="1" thickBot="1" thickTop="1">
      <c r="A33" s="47" t="s">
        <v>71</v>
      </c>
      <c r="B33" s="49"/>
      <c r="C33" s="49">
        <f t="shared" si="11"/>
        <v>0.1782082649059892</v>
      </c>
      <c r="D33" s="49">
        <f aca="true" t="shared" si="17" ref="D33:L33">D21/D101</f>
        <v>0.20014919325130776</v>
      </c>
      <c r="E33" s="49">
        <f t="shared" si="17"/>
        <v>0.15924504158669225</v>
      </c>
      <c r="F33" s="49" t="e">
        <f t="shared" si="17"/>
        <v>#DIV/0!</v>
      </c>
      <c r="G33" s="49">
        <f t="shared" si="17"/>
        <v>0.15338042381432895</v>
      </c>
      <c r="H33" s="49">
        <f t="shared" si="17"/>
        <v>0.20661651973936374</v>
      </c>
      <c r="I33" s="49">
        <f t="shared" si="17"/>
        <v>0</v>
      </c>
      <c r="J33" s="49">
        <f t="shared" si="17"/>
        <v>0.17581148564294632</v>
      </c>
      <c r="K33" s="49">
        <f t="shared" si="17"/>
        <v>0.21966775437555622</v>
      </c>
      <c r="L33" s="49">
        <f t="shared" si="17"/>
        <v>0.19575071590461843</v>
      </c>
      <c r="M33" s="49"/>
      <c r="N33" s="34"/>
    </row>
    <row r="34" spans="1:14" s="54" customFormat="1" ht="15" customHeight="1" hidden="1" thickBot="1" thickTop="1">
      <c r="A34" s="47" t="s">
        <v>72</v>
      </c>
      <c r="B34" s="49"/>
      <c r="C34" s="49">
        <f aca="true" t="shared" si="18" ref="C34:C39">C22/C102</f>
        <v>0.15022545684676844</v>
      </c>
      <c r="D34" s="49">
        <f aca="true" t="shared" si="19" ref="D34:L34">D22/D102</f>
        <v>0.16935377038705204</v>
      </c>
      <c r="E34" s="49">
        <f t="shared" si="19"/>
        <v>0.1399730064109774</v>
      </c>
      <c r="F34" s="49" t="e">
        <f t="shared" si="19"/>
        <v>#DIV/0!</v>
      </c>
      <c r="G34" s="49">
        <f t="shared" si="19"/>
        <v>0.134394341290893</v>
      </c>
      <c r="H34" s="49">
        <f t="shared" si="19"/>
        <v>0.17965381490970442</v>
      </c>
      <c r="I34" s="49">
        <f t="shared" si="19"/>
        <v>0</v>
      </c>
      <c r="J34" s="49">
        <f t="shared" si="19"/>
        <v>0.15295012082869477</v>
      </c>
      <c r="K34" s="49">
        <f t="shared" si="19"/>
        <v>0.18018127623334754</v>
      </c>
      <c r="L34" s="49">
        <f t="shared" si="19"/>
        <v>0.1663826044325244</v>
      </c>
      <c r="M34" s="49"/>
      <c r="N34" s="34"/>
    </row>
    <row r="35" spans="1:14" s="54" customFormat="1" ht="15" customHeight="1" hidden="1" thickBot="1" thickTop="1">
      <c r="A35" s="47" t="s">
        <v>73</v>
      </c>
      <c r="B35" s="49"/>
      <c r="C35" s="49">
        <f t="shared" si="18"/>
        <v>0.13157673329802977</v>
      </c>
      <c r="D35" s="49">
        <f aca="true" t="shared" si="20" ref="D35:L35">D23/D103</f>
        <v>0.14641326901829746</v>
      </c>
      <c r="E35" s="49">
        <f t="shared" si="20"/>
        <v>0.12319952482304608</v>
      </c>
      <c r="F35" s="49" t="e">
        <f t="shared" si="20"/>
        <v>#DIV/0!</v>
      </c>
      <c r="G35" s="49">
        <f t="shared" si="20"/>
        <v>0.12006319115323855</v>
      </c>
      <c r="H35" s="49">
        <f t="shared" si="20"/>
        <v>0.1579323225664689</v>
      </c>
      <c r="I35" s="49">
        <f t="shared" si="20"/>
        <v>0</v>
      </c>
      <c r="J35" s="49">
        <f t="shared" si="20"/>
        <v>0.13510661262082363</v>
      </c>
      <c r="K35" s="49">
        <f t="shared" si="20"/>
        <v>0.16059423118629365</v>
      </c>
      <c r="L35" s="49">
        <f t="shared" si="20"/>
        <v>0.14470456631770093</v>
      </c>
      <c r="M35" s="49"/>
      <c r="N35" s="34"/>
    </row>
    <row r="36" spans="1:14" s="54" customFormat="1" ht="15" customHeight="1" hidden="1" thickBot="1" thickTop="1">
      <c r="A36" s="47" t="s">
        <v>74</v>
      </c>
      <c r="B36" s="49"/>
      <c r="C36" s="49">
        <f t="shared" si="18"/>
        <v>0.11617521106080998</v>
      </c>
      <c r="D36" s="49">
        <f aca="true" t="shared" si="21" ref="D36:L36">D24/D104</f>
        <v>0.13005167239640836</v>
      </c>
      <c r="E36" s="49">
        <f t="shared" si="21"/>
        <v>0.1093008958369928</v>
      </c>
      <c r="F36" s="49" t="e">
        <f t="shared" si="21"/>
        <v>#DIV/0!</v>
      </c>
      <c r="G36" s="49">
        <f t="shared" si="21"/>
        <v>0.1074964639321075</v>
      </c>
      <c r="H36" s="49">
        <f t="shared" si="21"/>
        <v>0.14073360963352152</v>
      </c>
      <c r="I36" s="49">
        <f t="shared" si="21"/>
        <v>0</v>
      </c>
      <c r="J36" s="49">
        <f t="shared" si="21"/>
        <v>0.12032853770813974</v>
      </c>
      <c r="K36" s="49">
        <f t="shared" si="21"/>
        <v>0.16059423118629365</v>
      </c>
      <c r="L36" s="49">
        <f t="shared" si="21"/>
        <v>0.1292741075349771</v>
      </c>
      <c r="M36" s="49"/>
      <c r="N36" s="34"/>
    </row>
    <row r="37" spans="1:14" s="54" customFormat="1" ht="15" customHeight="1" hidden="1" thickBot="1" thickTop="1">
      <c r="A37" s="47" t="s">
        <v>75</v>
      </c>
      <c r="B37" s="49"/>
      <c r="C37" s="49">
        <f t="shared" si="18"/>
        <v>0.10488008379045285</v>
      </c>
      <c r="D37" s="49">
        <f aca="true" t="shared" si="22" ref="D37:L37">D25/D105</f>
        <v>0.11711767542996947</v>
      </c>
      <c r="E37" s="49">
        <f t="shared" si="22"/>
        <v>0.09528366893805987</v>
      </c>
      <c r="F37" s="49" t="e">
        <f t="shared" si="22"/>
        <v>#DIV/0!</v>
      </c>
      <c r="G37" s="49">
        <f t="shared" si="22"/>
        <v>0.096569250317662</v>
      </c>
      <c r="H37" s="49">
        <f t="shared" si="22"/>
        <v>0.12651636278291992</v>
      </c>
      <c r="I37" s="49">
        <f t="shared" si="22"/>
        <v>0</v>
      </c>
      <c r="J37" s="49">
        <f t="shared" si="22"/>
        <v>0.10830193032377143</v>
      </c>
      <c r="K37" s="49">
        <f t="shared" si="22"/>
        <v>0.1382239021886229</v>
      </c>
      <c r="L37" s="49">
        <f t="shared" si="22"/>
        <v>0.11618175374156235</v>
      </c>
      <c r="M37" s="49"/>
      <c r="N37" s="34"/>
    </row>
    <row r="38" spans="1:14" s="54" customFormat="1" ht="15" customHeight="1" hidden="1" thickBot="1" thickTop="1">
      <c r="A38" s="47" t="s">
        <v>76</v>
      </c>
      <c r="B38" s="49"/>
      <c r="C38" s="49">
        <f t="shared" si="18"/>
        <v>0.09486986884292374</v>
      </c>
      <c r="D38" s="49">
        <f aca="true" t="shared" si="23" ref="D38:L38">D26/D106</f>
        <v>0.10580148286622561</v>
      </c>
      <c r="E38" s="49">
        <f t="shared" si="23"/>
        <v>0.086062031050102</v>
      </c>
      <c r="F38" s="49" t="e">
        <f t="shared" si="23"/>
        <v>#DIV/0!</v>
      </c>
      <c r="G38" s="49">
        <f t="shared" si="23"/>
        <v>0.09189842805320435</v>
      </c>
      <c r="H38" s="49">
        <f t="shared" si="23"/>
        <v>0.10834338257461562</v>
      </c>
      <c r="I38" s="49">
        <f t="shared" si="23"/>
        <v>0</v>
      </c>
      <c r="J38" s="49">
        <f t="shared" si="23"/>
        <v>0.09496114229842041</v>
      </c>
      <c r="K38" s="49">
        <f t="shared" si="23"/>
        <v>0.1171399193229455</v>
      </c>
      <c r="L38" s="49">
        <f t="shared" si="23"/>
        <v>0.104</v>
      </c>
      <c r="M38" s="49"/>
      <c r="N38" s="34"/>
    </row>
    <row r="39" spans="1:14" ht="15" customHeight="1" hidden="1" thickBot="1" thickTop="1">
      <c r="A39" s="47" t="s">
        <v>77</v>
      </c>
      <c r="B39" s="55"/>
      <c r="C39" s="49">
        <f t="shared" si="18"/>
        <v>0.08664238750519394</v>
      </c>
      <c r="D39" s="49">
        <f aca="true" t="shared" si="24" ref="D39:L39">D27/D107</f>
        <v>0.09735851254219369</v>
      </c>
      <c r="E39" s="49">
        <f t="shared" si="24"/>
        <v>0.07786154471799042</v>
      </c>
      <c r="F39" s="49" t="e">
        <f t="shared" si="24"/>
        <v>#DIV/0!</v>
      </c>
      <c r="G39" s="49">
        <f t="shared" si="24"/>
        <v>0.0832420591456736</v>
      </c>
      <c r="H39" s="49">
        <f t="shared" si="24"/>
        <v>0.09833318132068589</v>
      </c>
      <c r="I39" s="49">
        <f t="shared" si="24"/>
        <v>0</v>
      </c>
      <c r="J39" s="49">
        <f t="shared" si="24"/>
        <v>0.08630966061441814</v>
      </c>
      <c r="K39" s="49">
        <f t="shared" si="24"/>
        <v>0.10157402009533281</v>
      </c>
      <c r="L39" s="49">
        <f t="shared" si="24"/>
        <v>0.0951820029563932</v>
      </c>
      <c r="M39" s="55"/>
      <c r="N39" s="34"/>
    </row>
    <row r="40" spans="1:14" s="40" customFormat="1" ht="15" customHeight="1" thickBot="1" thickTop="1">
      <c r="A40" s="56" t="s">
        <v>78</v>
      </c>
      <c r="B40" s="57"/>
      <c r="C40" s="105">
        <f>C4/C84</f>
        <v>0.9547168456207131</v>
      </c>
      <c r="D40" s="105">
        <f aca="true" t="shared" si="25" ref="D40:M40">D4/D84</f>
        <v>1.0374489820273527</v>
      </c>
      <c r="E40" s="105">
        <f t="shared" si="25"/>
        <v>1.0167483660130718</v>
      </c>
      <c r="F40" s="105">
        <v>0</v>
      </c>
      <c r="G40" s="105">
        <f t="shared" si="25"/>
        <v>0.9156626506024096</v>
      </c>
      <c r="H40" s="105">
        <f t="shared" si="25"/>
        <v>1.2587565674255692</v>
      </c>
      <c r="I40" s="105">
        <f t="shared" si="25"/>
        <v>0</v>
      </c>
      <c r="J40" s="105">
        <f t="shared" si="25"/>
        <v>1.1006252442360298</v>
      </c>
      <c r="K40" s="105">
        <v>0</v>
      </c>
      <c r="L40" s="105">
        <f t="shared" si="25"/>
        <v>1.1066694799838874</v>
      </c>
      <c r="M40" s="105">
        <f t="shared" si="25"/>
        <v>0.9900733304722632</v>
      </c>
      <c r="N40" s="39"/>
    </row>
    <row r="41" spans="1:14" s="26" customFormat="1" ht="54" customHeight="1" thickTop="1">
      <c r="A41" s="58"/>
      <c r="D41" s="19" t="s">
        <v>79</v>
      </c>
      <c r="E41" s="19"/>
      <c r="F41" s="114"/>
      <c r="G41" s="107" t="s">
        <v>118</v>
      </c>
      <c r="H41" s="108" t="str">
        <f>$H$1</f>
        <v>1</v>
      </c>
      <c r="I41" s="19" t="s">
        <v>46</v>
      </c>
      <c r="J41" s="107" t="s">
        <v>47</v>
      </c>
      <c r="K41" s="19"/>
      <c r="N41" s="34"/>
    </row>
    <row r="42" spans="1:14" ht="15" customHeight="1" thickBot="1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9" t="s">
        <v>48</v>
      </c>
      <c r="M42" s="29"/>
      <c r="N42" s="34"/>
    </row>
    <row r="43" spans="1:14" s="33" customFormat="1" ht="15" customHeight="1" thickBot="1" thickTop="1">
      <c r="A43" s="32" t="s">
        <v>49</v>
      </c>
      <c r="B43" s="32" t="s">
        <v>50</v>
      </c>
      <c r="C43" s="32" t="s">
        <v>80</v>
      </c>
      <c r="D43" s="32" t="s">
        <v>81</v>
      </c>
      <c r="E43" s="32" t="s">
        <v>82</v>
      </c>
      <c r="F43" s="32" t="s">
        <v>83</v>
      </c>
      <c r="G43" s="32" t="s">
        <v>84</v>
      </c>
      <c r="H43" s="32" t="s">
        <v>31</v>
      </c>
      <c r="I43" s="32" t="s">
        <v>56</v>
      </c>
      <c r="J43" s="32" t="s">
        <v>33</v>
      </c>
      <c r="K43" s="32" t="s">
        <v>57</v>
      </c>
      <c r="L43" s="32" t="s">
        <v>58</v>
      </c>
      <c r="M43" s="32" t="s">
        <v>59</v>
      </c>
      <c r="N43" s="34"/>
    </row>
    <row r="44" spans="1:14" ht="15" customHeight="1" thickBot="1" thickTop="1">
      <c r="A44" s="84" t="s">
        <v>105</v>
      </c>
      <c r="B44" s="50">
        <f>'H28 ポバール'!C4+'H28 ポバール'!C17+'H28 ポバール'!C33+'H28 ポバール'!C46</f>
        <v>53933</v>
      </c>
      <c r="C44" s="50">
        <f>'H28 ポバール'!D4+'H28 ポバール'!D17+'H28 ポバール'!D33+'H28 ポバール'!D46</f>
        <v>22380</v>
      </c>
      <c r="D44" s="50">
        <f>'H28 ポバール'!E4+'H28 ポバール'!E17+'H28 ポバール'!E33+'H28 ポバール'!E46</f>
        <v>6189</v>
      </c>
      <c r="E44" s="50">
        <f>'H28 ポバール'!F4+'H28 ポバール'!F17+'H28 ポバール'!F33+'H28 ポバール'!F46</f>
        <v>229</v>
      </c>
      <c r="F44" s="50">
        <f>'H28 ポバール'!G4+'H28 ポバール'!G17+'H28 ポバール'!G33+'H28 ポバール'!G46</f>
        <v>1069</v>
      </c>
      <c r="G44" s="50">
        <f>'H28 ポバール'!H4+'H28 ポバール'!H17+'H28 ポバール'!H33+'H28 ポバール'!H46</f>
        <v>295</v>
      </c>
      <c r="H44" s="50">
        <f>'H28 ポバール'!I4+'H28 ポバール'!I17+'H28 ポバール'!I33+'H28 ポバール'!I46</f>
        <v>1851</v>
      </c>
      <c r="I44" s="50">
        <f>'H28 ポバール'!J4+'H28 ポバール'!J17+'H28 ポバール'!J33+'H28 ポバール'!J46</f>
        <v>1510</v>
      </c>
      <c r="J44" s="50">
        <f>'H28 ポバール'!K4+'H28 ポバール'!K17+'H28 ポバール'!K33+'H28 ポバール'!K46</f>
        <v>4954</v>
      </c>
      <c r="K44" s="50">
        <f>'H28 ポバール'!L4+'H28 ポバール'!L17+'H28 ポバール'!L33+'H28 ポバール'!L46</f>
        <v>7739</v>
      </c>
      <c r="L44" s="50">
        <f>'H28 ポバール'!M4+'H28 ポバール'!M17+'H28 ポバール'!M33+'H28 ポバール'!M46</f>
        <v>18882</v>
      </c>
      <c r="M44" s="50">
        <f>'H28 ポバール'!N4+'H28 ポバール'!N17+'H28 ポバール'!N33+'H28 ポバール'!N46</f>
        <v>57431</v>
      </c>
      <c r="N44" s="34"/>
    </row>
    <row r="45" spans="1:14" ht="15" customHeight="1" hidden="1">
      <c r="A45" s="85" t="s">
        <v>106</v>
      </c>
      <c r="B45" s="34">
        <f>'H28 ポバール'!C5+'H28 ポバール'!C18+'H28 ポバール'!C34+'H28 ポバール'!C47</f>
        <v>0</v>
      </c>
      <c r="C45" s="34">
        <f>'H28 ポバール'!D5+'H28 ポバール'!D18+'H28 ポバール'!D34+'H28 ポバール'!D47</f>
        <v>0</v>
      </c>
      <c r="D45" s="34">
        <f>'H28 ポバール'!E5+'H28 ポバール'!E18+'H28 ポバール'!E34+'H28 ポバール'!E47</f>
        <v>0</v>
      </c>
      <c r="E45" s="34">
        <f>'H28 ポバール'!F5+'H28 ポバール'!F18+'H28 ポバール'!F34+'H28 ポバール'!F47</f>
        <v>0</v>
      </c>
      <c r="F45" s="34">
        <f>'H28 ポバール'!G5+'H28 ポバール'!G18+'H28 ポバール'!G34+'H28 ポバール'!G47</f>
        <v>0</v>
      </c>
      <c r="G45" s="34">
        <f>'H28 ポバール'!H5+'H28 ポバール'!H18+'H28 ポバール'!H34+'H28 ポバール'!H47</f>
        <v>0</v>
      </c>
      <c r="H45" s="34">
        <f>'H28 ポバール'!I5+'H28 ポバール'!I18+'H28 ポバール'!I34+'H28 ポバール'!I47</f>
        <v>0</v>
      </c>
      <c r="I45" s="34">
        <f>'H28 ポバール'!J5+'H28 ポバール'!J18+'H28 ポバール'!J34+'H28 ポバール'!J47</f>
        <v>0</v>
      </c>
      <c r="J45" s="34">
        <f>'H28 ポバール'!K5+'H28 ポバール'!K18+'H28 ポバール'!K34+'H28 ポバール'!K47</f>
        <v>0</v>
      </c>
      <c r="K45" s="34">
        <f>'H28 ポバール'!L5+'H28 ポバール'!L18+'H28 ポバール'!L34+'H28 ポバール'!L47</f>
        <v>0</v>
      </c>
      <c r="L45" s="34">
        <f>'H28 ポバール'!M5+'H28 ポバール'!M18+'H28 ポバール'!M34+'H28 ポバール'!M47</f>
        <v>0</v>
      </c>
      <c r="M45" s="34">
        <f>'H28 ポバール'!N5+'H28 ポバール'!N18+'H28 ポバール'!N34+'H28 ポバール'!N47</f>
        <v>0</v>
      </c>
      <c r="N45" s="34"/>
    </row>
    <row r="46" spans="1:14" ht="15" customHeight="1" hidden="1">
      <c r="A46" s="85" t="s">
        <v>107</v>
      </c>
      <c r="B46" s="34">
        <f>'H28 ポバール'!C6+'H28 ポバール'!C19+'H28 ポバール'!C35+'H28 ポバール'!C48</f>
        <v>0</v>
      </c>
      <c r="C46" s="34">
        <f>'H28 ポバール'!D6+'H28 ポバール'!D19+'H28 ポバール'!D35+'H28 ポバール'!D48</f>
        <v>0</v>
      </c>
      <c r="D46" s="34">
        <f>'H28 ポバール'!E6+'H28 ポバール'!E19+'H28 ポバール'!E35+'H28 ポバール'!E48</f>
        <v>0</v>
      </c>
      <c r="E46" s="34">
        <f>'H28 ポバール'!F6+'H28 ポバール'!F19+'H28 ポバール'!F35+'H28 ポバール'!F48</f>
        <v>0</v>
      </c>
      <c r="F46" s="34">
        <f>'H28 ポバール'!G6+'H28 ポバール'!G19+'H28 ポバール'!G35+'H28 ポバール'!G48</f>
        <v>0</v>
      </c>
      <c r="G46" s="34">
        <f>'H28 ポバール'!H6+'H28 ポバール'!H19+'H28 ポバール'!H35+'H28 ポバール'!H48</f>
        <v>0</v>
      </c>
      <c r="H46" s="34">
        <f>'H28 ポバール'!I6+'H28 ポバール'!I19+'H28 ポバール'!I35+'H28 ポバール'!I48</f>
        <v>0</v>
      </c>
      <c r="I46" s="34">
        <f>'H28 ポバール'!J6+'H28 ポバール'!J19+'H28 ポバール'!J35+'H28 ポバール'!J48</f>
        <v>0</v>
      </c>
      <c r="J46" s="34">
        <f>'H28 ポバール'!K6+'H28 ポバール'!K19+'H28 ポバール'!K35+'H28 ポバール'!K48</f>
        <v>0</v>
      </c>
      <c r="K46" s="34">
        <f>'H28 ポバール'!L6+'H28 ポバール'!L19+'H28 ポバール'!L35+'H28 ポバール'!L48</f>
        <v>0</v>
      </c>
      <c r="L46" s="34">
        <f>'H28 ポバール'!M6+'H28 ポバール'!M19+'H28 ポバール'!M35+'H28 ポバール'!M48</f>
        <v>0</v>
      </c>
      <c r="M46" s="34">
        <f>'H28 ポバール'!N6+'H28 ポバール'!N19+'H28 ポバール'!N35+'H28 ポバール'!N48</f>
        <v>0</v>
      </c>
      <c r="N46" s="34"/>
    </row>
    <row r="47" spans="1:14" ht="15" customHeight="1" hidden="1">
      <c r="A47" s="85" t="s">
        <v>108</v>
      </c>
      <c r="B47" s="34">
        <f>'H28 ポバール'!C7+'H28 ポバール'!C20+'H28 ポバール'!C36+'H28 ポバール'!C49</f>
        <v>0</v>
      </c>
      <c r="C47" s="34">
        <f>'H28 ポバール'!D7+'H28 ポバール'!D20+'H28 ポバール'!D36+'H28 ポバール'!D49</f>
        <v>0</v>
      </c>
      <c r="D47" s="34">
        <f>'H28 ポバール'!E7+'H28 ポバール'!E20+'H28 ポバール'!E36+'H28 ポバール'!E49</f>
        <v>0</v>
      </c>
      <c r="E47" s="34">
        <f>'H28 ポバール'!F7+'H28 ポバール'!F20+'H28 ポバール'!F36+'H28 ポバール'!F49</f>
        <v>0</v>
      </c>
      <c r="F47" s="34">
        <f>'H28 ポバール'!G7+'H28 ポバール'!G20+'H28 ポバール'!G36+'H28 ポバール'!G49</f>
        <v>0</v>
      </c>
      <c r="G47" s="34">
        <f>'H28 ポバール'!H7+'H28 ポバール'!H20+'H28 ポバール'!H36+'H28 ポバール'!H49</f>
        <v>0</v>
      </c>
      <c r="H47" s="34">
        <f>'H28 ポバール'!I7+'H28 ポバール'!I20+'H28 ポバール'!I36+'H28 ポバール'!I49</f>
        <v>0</v>
      </c>
      <c r="I47" s="34">
        <f>'H28 ポバール'!J7+'H28 ポバール'!J20+'H28 ポバール'!J36+'H28 ポバール'!J49</f>
        <v>0</v>
      </c>
      <c r="J47" s="34">
        <f>'H28 ポバール'!K7+'H28 ポバール'!K20+'H28 ポバール'!K36+'H28 ポバール'!K49</f>
        <v>0</v>
      </c>
      <c r="K47" s="34">
        <f>'H28 ポバール'!L7+'H28 ポバール'!L20+'H28 ポバール'!L36+'H28 ポバール'!L49</f>
        <v>0</v>
      </c>
      <c r="L47" s="34">
        <f>'H28 ポバール'!M7+'H28 ポバール'!M20+'H28 ポバール'!M36+'H28 ポバール'!M49</f>
        <v>0</v>
      </c>
      <c r="M47" s="34">
        <f>'H28 ポバール'!N7+'H28 ポバール'!N20+'H28 ポバール'!N36+'H28 ポバール'!N49</f>
        <v>0</v>
      </c>
      <c r="N47" s="34"/>
    </row>
    <row r="48" spans="1:14" s="40" customFormat="1" ht="15" customHeight="1" hidden="1">
      <c r="A48" s="85" t="s">
        <v>109</v>
      </c>
      <c r="B48" s="34">
        <f>'H28 ポバール'!C8+'H28 ポバール'!C21+'H28 ポバール'!C37+'H28 ポバール'!C50</f>
        <v>0</v>
      </c>
      <c r="C48" s="34">
        <f>'H28 ポバール'!D8+'H28 ポバール'!D21+'H28 ポバール'!D37+'H28 ポバール'!D50</f>
        <v>0</v>
      </c>
      <c r="D48" s="34">
        <f>'H28 ポバール'!E8+'H28 ポバール'!E21+'H28 ポバール'!E37+'H28 ポバール'!E50</f>
        <v>0</v>
      </c>
      <c r="E48" s="34">
        <f>'H28 ポバール'!F8+'H28 ポバール'!F21+'H28 ポバール'!F37+'H28 ポバール'!F50</f>
        <v>0</v>
      </c>
      <c r="F48" s="34">
        <f>'H28 ポバール'!G8+'H28 ポバール'!G21+'H28 ポバール'!G37+'H28 ポバール'!G50</f>
        <v>0</v>
      </c>
      <c r="G48" s="34">
        <f>'H28 ポバール'!H8+'H28 ポバール'!H21+'H28 ポバール'!H37+'H28 ポバール'!H50</f>
        <v>0</v>
      </c>
      <c r="H48" s="34">
        <f>'H28 ポバール'!I8+'H28 ポバール'!I21+'H28 ポバール'!I37+'H28 ポバール'!I50</f>
        <v>0</v>
      </c>
      <c r="I48" s="34">
        <f>'H28 ポバール'!J8+'H28 ポバール'!J21+'H28 ポバール'!J37+'H28 ポバール'!J50</f>
        <v>0</v>
      </c>
      <c r="J48" s="34">
        <f>'H28 ポバール'!K8+'H28 ポバール'!K21+'H28 ポバール'!K37+'H28 ポバール'!K50</f>
        <v>0</v>
      </c>
      <c r="K48" s="34">
        <f>'H28 ポバール'!L8+'H28 ポバール'!L21+'H28 ポバール'!L37+'H28 ポバール'!L50</f>
        <v>0</v>
      </c>
      <c r="L48" s="34">
        <f>'H28 ポバール'!M8+'H28 ポバール'!M21+'H28 ポバール'!M37+'H28 ポバール'!M50</f>
        <v>0</v>
      </c>
      <c r="M48" s="34">
        <f>'H28 ポバール'!N8+'H28 ポバール'!N21+'H28 ポバール'!N37+'H28 ポバール'!N50</f>
        <v>0</v>
      </c>
      <c r="N48" s="39"/>
    </row>
    <row r="49" spans="1:14" ht="15" customHeight="1" hidden="1">
      <c r="A49" s="85" t="s">
        <v>110</v>
      </c>
      <c r="B49" s="34">
        <f>'H28 ポバール'!C9+'H28 ポバール'!C22+'H28 ポバール'!C38+'H28 ポバール'!C51</f>
        <v>0</v>
      </c>
      <c r="C49" s="34">
        <f>'H28 ポバール'!D9+'H28 ポバール'!D22+'H28 ポバール'!D38+'H28 ポバール'!D51</f>
        <v>0</v>
      </c>
      <c r="D49" s="34">
        <f>'H28 ポバール'!E9+'H28 ポバール'!E22+'H28 ポバール'!E38+'H28 ポバール'!E51</f>
        <v>0</v>
      </c>
      <c r="E49" s="34">
        <f>'H28 ポバール'!F9+'H28 ポバール'!F22+'H28 ポバール'!F38+'H28 ポバール'!F51</f>
        <v>0</v>
      </c>
      <c r="F49" s="34">
        <f>'H28 ポバール'!G9+'H28 ポバール'!G22+'H28 ポバール'!G38+'H28 ポバール'!G51</f>
        <v>0</v>
      </c>
      <c r="G49" s="34">
        <f>'H28 ポバール'!H9+'H28 ポバール'!H22+'H28 ポバール'!H38+'H28 ポバール'!H51</f>
        <v>0</v>
      </c>
      <c r="H49" s="34">
        <f>'H28 ポバール'!I9+'H28 ポバール'!I22+'H28 ポバール'!I38+'H28 ポバール'!I51</f>
        <v>0</v>
      </c>
      <c r="I49" s="34">
        <f>'H28 ポバール'!J9+'H28 ポバール'!J22+'H28 ポバール'!J38+'H28 ポバール'!J51</f>
        <v>0</v>
      </c>
      <c r="J49" s="34">
        <f>'H28 ポバール'!K9+'H28 ポバール'!K22+'H28 ポバール'!K38+'H28 ポバール'!K51</f>
        <v>0</v>
      </c>
      <c r="K49" s="34">
        <f>'H28 ポバール'!L9+'H28 ポバール'!L22+'H28 ポバール'!L38+'H28 ポバール'!L51</f>
        <v>0</v>
      </c>
      <c r="L49" s="34">
        <f>'H28 ポバール'!M9+'H28 ポバール'!M22+'H28 ポバール'!M38+'H28 ポバール'!M51</f>
        <v>0</v>
      </c>
      <c r="M49" s="34">
        <f>'H28 ポバール'!N9+'H28 ポバール'!N22+'H28 ポバール'!N38+'H28 ポバール'!N51</f>
        <v>0</v>
      </c>
      <c r="N49" s="34"/>
    </row>
    <row r="50" spans="1:14" ht="15" customHeight="1" hidden="1">
      <c r="A50" s="85" t="s">
        <v>111</v>
      </c>
      <c r="B50" s="34">
        <f>'H28 ポバール'!C10+'H28 ポバール'!C23+'H28 ポバール'!C39+'H28 ポバール'!C52</f>
        <v>0</v>
      </c>
      <c r="C50" s="34">
        <f>'H28 ポバール'!D10+'H28 ポバール'!D23+'H28 ポバール'!D39+'H28 ポバール'!D52</f>
        <v>0</v>
      </c>
      <c r="D50" s="34">
        <f>'H28 ポバール'!E10+'H28 ポバール'!E23+'H28 ポバール'!E39+'H28 ポバール'!E52</f>
        <v>0</v>
      </c>
      <c r="E50" s="34">
        <f>'H28 ポバール'!F10+'H28 ポバール'!F23+'H28 ポバール'!F39+'H28 ポバール'!F52</f>
        <v>0</v>
      </c>
      <c r="F50" s="34">
        <f>'H28 ポバール'!G10+'H28 ポバール'!G23+'H28 ポバール'!G39+'H28 ポバール'!G52</f>
        <v>0</v>
      </c>
      <c r="G50" s="34">
        <f>'H28 ポバール'!H10+'H28 ポバール'!H23+'H28 ポバール'!H39+'H28 ポバール'!H52</f>
        <v>0</v>
      </c>
      <c r="H50" s="34">
        <f>'H28 ポバール'!I10+'H28 ポバール'!I23+'H28 ポバール'!I39+'H28 ポバール'!I52</f>
        <v>0</v>
      </c>
      <c r="I50" s="34">
        <f>'H28 ポバール'!J10+'H28 ポバール'!J23+'H28 ポバール'!J39+'H28 ポバール'!J52</f>
        <v>0</v>
      </c>
      <c r="J50" s="34">
        <f>'H28 ポバール'!K10+'H28 ポバール'!K23+'H28 ポバール'!K39+'H28 ポバール'!K52</f>
        <v>0</v>
      </c>
      <c r="K50" s="34">
        <f>'H28 ポバール'!L10+'H28 ポバール'!L23+'H28 ポバール'!L39+'H28 ポバール'!L52</f>
        <v>0</v>
      </c>
      <c r="L50" s="34">
        <f>'H28 ポバール'!M10+'H28 ポバール'!M23+'H28 ポバール'!M39+'H28 ポバール'!M52</f>
        <v>0</v>
      </c>
      <c r="M50" s="34">
        <f>'H28 ポバール'!N10+'H28 ポバール'!N23+'H28 ポバール'!N39+'H28 ポバール'!N52</f>
        <v>0</v>
      </c>
      <c r="N50" s="34"/>
    </row>
    <row r="51" spans="1:14" ht="15" customHeight="1" hidden="1">
      <c r="A51" s="85" t="s">
        <v>112</v>
      </c>
      <c r="B51" s="34">
        <f>'H28 ポバール'!C11+'H28 ポバール'!C24+'H28 ポバール'!C40+'H28 ポバール'!C53</f>
        <v>0</v>
      </c>
      <c r="C51" s="34">
        <f>'H28 ポバール'!D11+'H28 ポバール'!D24+'H28 ポバール'!D40+'H28 ポバール'!D53</f>
        <v>0</v>
      </c>
      <c r="D51" s="34">
        <f>'H28 ポバール'!E11+'H28 ポバール'!E24+'H28 ポバール'!E40+'H28 ポバール'!E53</f>
        <v>0</v>
      </c>
      <c r="E51" s="34">
        <f>'H28 ポバール'!F11+'H28 ポバール'!F24+'H28 ポバール'!F40+'H28 ポバール'!F53</f>
        <v>0</v>
      </c>
      <c r="F51" s="34">
        <f>'H28 ポバール'!G11+'H28 ポバール'!G24+'H28 ポバール'!G40+'H28 ポバール'!G53</f>
        <v>0</v>
      </c>
      <c r="G51" s="34">
        <f>'H28 ポバール'!H11+'H28 ポバール'!H24+'H28 ポバール'!H40+'H28 ポバール'!H53</f>
        <v>0</v>
      </c>
      <c r="H51" s="34">
        <f>'H28 ポバール'!I11+'H28 ポバール'!I24+'H28 ポバール'!I40+'H28 ポバール'!I53</f>
        <v>0</v>
      </c>
      <c r="I51" s="34">
        <f>'H28 ポバール'!J11+'H28 ポバール'!J24+'H28 ポバール'!J40+'H28 ポバール'!J53</f>
        <v>0</v>
      </c>
      <c r="J51" s="34">
        <f>'H28 ポバール'!K11+'H28 ポバール'!K24+'H28 ポバール'!K40+'H28 ポバール'!K53</f>
        <v>0</v>
      </c>
      <c r="K51" s="34">
        <f>'H28 ポバール'!L11+'H28 ポバール'!L24+'H28 ポバール'!L40+'H28 ポバール'!L53</f>
        <v>0</v>
      </c>
      <c r="L51" s="34">
        <f>'H28 ポバール'!M11+'H28 ポバール'!M24+'H28 ポバール'!M40+'H28 ポバール'!M53</f>
        <v>0</v>
      </c>
      <c r="M51" s="34">
        <f>'H28 ポバール'!N11+'H28 ポバール'!N24+'H28 ポバール'!N40+'H28 ポバール'!N53</f>
        <v>0</v>
      </c>
      <c r="N51" s="34"/>
    </row>
    <row r="52" spans="1:14" ht="15" customHeight="1" hidden="1">
      <c r="A52" s="85" t="s">
        <v>113</v>
      </c>
      <c r="B52" s="37">
        <f>'H28 ポバール'!C12+'H28 ポバール'!C25+'H28 ポバール'!C41+'H28 ポバール'!C54</f>
        <v>0</v>
      </c>
      <c r="C52" s="37">
        <f>'H28 ポバール'!D12+'H28 ポバール'!D25+'H28 ポバール'!D41+'H28 ポバール'!D54</f>
        <v>0</v>
      </c>
      <c r="D52" s="37">
        <f>'H28 ポバール'!E12+'H28 ポバール'!E25+'H28 ポバール'!E41+'H28 ポバール'!E54</f>
        <v>0</v>
      </c>
      <c r="E52" s="37">
        <f>'H28 ポバール'!F12+'H28 ポバール'!F25+'H28 ポバール'!F41+'H28 ポバール'!F54</f>
        <v>0</v>
      </c>
      <c r="F52" s="37">
        <f>'H28 ポバール'!G12+'H28 ポバール'!G25+'H28 ポバール'!G41+'H28 ポバール'!G54</f>
        <v>0</v>
      </c>
      <c r="G52" s="37">
        <f>'H28 ポバール'!H12+'H28 ポバール'!H25+'H28 ポバール'!H41+'H28 ポバール'!H54</f>
        <v>0</v>
      </c>
      <c r="H52" s="37">
        <f>'H28 ポバール'!I12+'H28 ポバール'!I25+'H28 ポバール'!I41+'H28 ポバール'!I54</f>
        <v>0</v>
      </c>
      <c r="I52" s="37">
        <f>'H28 ポバール'!J12+'H28 ポバール'!J25+'H28 ポバール'!J41+'H28 ポバール'!J54</f>
        <v>0</v>
      </c>
      <c r="J52" s="37">
        <f>'H28 ポバール'!K12+'H28 ポバール'!K25+'H28 ポバール'!K41+'H28 ポバール'!K54</f>
        <v>0</v>
      </c>
      <c r="K52" s="37">
        <f>'H28 ポバール'!L12+'H28 ポバール'!L25+'H28 ポバール'!L41+'H28 ポバール'!L54</f>
        <v>0</v>
      </c>
      <c r="L52" s="37">
        <f>'H28 ポバール'!M12+'H28 ポバール'!M25+'H28 ポバール'!M41+'H28 ポバール'!M54</f>
        <v>0</v>
      </c>
      <c r="M52" s="37">
        <f>'H28 ポバール'!N12+'H28 ポバール'!N25+'H28 ポバール'!N41+'H28 ポバール'!N54</f>
        <v>0</v>
      </c>
      <c r="N52" s="34"/>
    </row>
    <row r="53" spans="1:14" ht="15" customHeight="1" hidden="1">
      <c r="A53" s="85" t="s">
        <v>114</v>
      </c>
      <c r="B53" s="37">
        <f>'H28 ポバール'!C13+'H28 ポバール'!C26+'H28 ポバール'!C42+'H28 ポバール'!C55</f>
        <v>0</v>
      </c>
      <c r="C53" s="37">
        <f>'H28 ポバール'!D13+'H28 ポバール'!D26+'H28 ポバール'!D42+'H28 ポバール'!D55</f>
        <v>0</v>
      </c>
      <c r="D53" s="37">
        <f>'H28 ポバール'!E13+'H28 ポバール'!E26+'H28 ポバール'!E42+'H28 ポバール'!E55</f>
        <v>0</v>
      </c>
      <c r="E53" s="37">
        <f>'H28 ポバール'!F13+'H28 ポバール'!F26+'H28 ポバール'!F42+'H28 ポバール'!F55</f>
        <v>0</v>
      </c>
      <c r="F53" s="37">
        <f>'H28 ポバール'!G13+'H28 ポバール'!G26+'H28 ポバール'!G42+'H28 ポバール'!G55</f>
        <v>0</v>
      </c>
      <c r="G53" s="37">
        <f>'H28 ポバール'!H13+'H28 ポバール'!H26+'H28 ポバール'!H42+'H28 ポバール'!H55</f>
        <v>0</v>
      </c>
      <c r="H53" s="37">
        <f>'H28 ポバール'!I13+'H28 ポバール'!I26+'H28 ポバール'!I42+'H28 ポバール'!I55</f>
        <v>0</v>
      </c>
      <c r="I53" s="37">
        <f>'H28 ポバール'!J13+'H28 ポバール'!J26+'H28 ポバール'!J42+'H28 ポバール'!J55</f>
        <v>0</v>
      </c>
      <c r="J53" s="37">
        <f>'H28 ポバール'!K13+'H28 ポバール'!K26+'H28 ポバール'!K42+'H28 ポバール'!K55</f>
        <v>0</v>
      </c>
      <c r="K53" s="37">
        <f>'H28 ポバール'!L13+'H28 ポバール'!L26+'H28 ポバール'!L42+'H28 ポバール'!L55</f>
        <v>0</v>
      </c>
      <c r="L53" s="37">
        <f>'H28 ポバール'!M13+'H28 ポバール'!M26+'H28 ポバール'!M42+'H28 ポバール'!M55</f>
        <v>0</v>
      </c>
      <c r="M53" s="37">
        <f>'H28 ポバール'!N13+'H28 ポバール'!N26+'H28 ポバール'!N42+'H28 ポバール'!N55</f>
        <v>0</v>
      </c>
      <c r="N53" s="34"/>
    </row>
    <row r="54" spans="1:14" ht="15" customHeight="1" hidden="1">
      <c r="A54" s="85" t="s">
        <v>117</v>
      </c>
      <c r="B54" s="37">
        <f>'H28 ポバール'!C14+'H28 ポバール'!C27+'H28 ポバール'!C43+'H28 ポバール'!C56</f>
        <v>0</v>
      </c>
      <c r="C54" s="37">
        <f>'H28 ポバール'!D14+'H28 ポバール'!D27+'H28 ポバール'!D43+'H28 ポバール'!D56</f>
        <v>0</v>
      </c>
      <c r="D54" s="37">
        <f>'H28 ポバール'!E14+'H28 ポバール'!E27+'H28 ポバール'!E43+'H28 ポバール'!E56</f>
        <v>0</v>
      </c>
      <c r="E54" s="37">
        <f>'H28 ポバール'!F14+'H28 ポバール'!F27+'H28 ポバール'!F43+'H28 ポバール'!F56</f>
        <v>0</v>
      </c>
      <c r="F54" s="37">
        <f>'H28 ポバール'!G14+'H28 ポバール'!G27+'H28 ポバール'!G43+'H28 ポバール'!G56</f>
        <v>0</v>
      </c>
      <c r="G54" s="37">
        <f>'H28 ポバール'!H14+'H28 ポバール'!H27+'H28 ポバール'!H43+'H28 ポバール'!H56</f>
        <v>0</v>
      </c>
      <c r="H54" s="37">
        <f>'H28 ポバール'!I14+'H28 ポバール'!I27+'H28 ポバール'!I43+'H28 ポバール'!I56</f>
        <v>0</v>
      </c>
      <c r="I54" s="37">
        <f>'H28 ポバール'!J14+'H28 ポバール'!J27+'H28 ポバール'!J43+'H28 ポバール'!J56</f>
        <v>0</v>
      </c>
      <c r="J54" s="37">
        <f>'H28 ポバール'!K14+'H28 ポバール'!K27+'H28 ポバール'!K43+'H28 ポバール'!K56</f>
        <v>0</v>
      </c>
      <c r="K54" s="37">
        <f>'H28 ポバール'!L14+'H28 ポバール'!L27+'H28 ポバール'!L43+'H28 ポバール'!L56</f>
        <v>0</v>
      </c>
      <c r="L54" s="37">
        <f>'H28 ポバール'!M14+'H28 ポバール'!M27+'H28 ポバール'!M43+'H28 ポバール'!M56</f>
        <v>0</v>
      </c>
      <c r="M54" s="37">
        <f>'H28 ポバール'!N14+'H28 ポバール'!N27+'H28 ポバール'!N43+'H28 ポバール'!N56</f>
        <v>0</v>
      </c>
      <c r="N54" s="34"/>
    </row>
    <row r="55" spans="1:14" ht="15" customHeight="1" hidden="1" thickBot="1">
      <c r="A55" s="85" t="s">
        <v>115</v>
      </c>
      <c r="B55" s="37">
        <f>'H28 ポバール'!C15+'H28 ポバール'!C28+'H28 ポバール'!C44+'H28 ポバール'!C57</f>
        <v>0</v>
      </c>
      <c r="C55" s="37">
        <f>'H28 ポバール'!D15+'H28 ポバール'!D28+'H28 ポバール'!D44+'H28 ポバール'!D57</f>
        <v>0</v>
      </c>
      <c r="D55" s="37">
        <f>'H28 ポバール'!E15+'H28 ポバール'!E28+'H28 ポバール'!E44+'H28 ポバール'!E57</f>
        <v>0</v>
      </c>
      <c r="E55" s="37">
        <f>'H28 ポバール'!F15+'H28 ポバール'!F28+'H28 ポバール'!F44+'H28 ポバール'!F57</f>
        <v>0</v>
      </c>
      <c r="F55" s="37">
        <f>'H28 ポバール'!G15+'H28 ポバール'!G28+'H28 ポバール'!G44+'H28 ポバール'!G57</f>
        <v>0</v>
      </c>
      <c r="G55" s="37">
        <f>'H28 ポバール'!H15+'H28 ポバール'!H28+'H28 ポバール'!H44+'H28 ポバール'!H57</f>
        <v>0</v>
      </c>
      <c r="H55" s="37">
        <f>'H28 ポバール'!I15+'H28 ポバール'!I28+'H28 ポバール'!I44+'H28 ポバール'!I57</f>
        <v>0</v>
      </c>
      <c r="I55" s="37">
        <f>'H28 ポバール'!J15+'H28 ポバール'!J28+'H28 ポバール'!J44+'H28 ポバール'!J57</f>
        <v>0</v>
      </c>
      <c r="J55" s="37">
        <f>'H28 ポバール'!K15+'H28 ポバール'!K28+'H28 ポバール'!K44+'H28 ポバール'!K57</f>
        <v>0</v>
      </c>
      <c r="K55" s="37">
        <f>'H28 ポバール'!L15+'H28 ポバール'!L28+'H28 ポバール'!L44+'H28 ポバール'!L57</f>
        <v>0</v>
      </c>
      <c r="L55" s="37">
        <f>'H28 ポバール'!M15+'H28 ポバール'!M28+'H28 ポバール'!M44+'H28 ポバール'!M57</f>
        <v>0</v>
      </c>
      <c r="M55" s="37">
        <f>'H28 ポバール'!N15+'H28 ポバール'!N28+'H28 ポバール'!N44+'H28 ポバール'!N57</f>
        <v>0</v>
      </c>
      <c r="N55" s="34"/>
    </row>
    <row r="56" spans="1:14" ht="15" customHeight="1" thickBot="1" thickTop="1">
      <c r="A56" s="112" t="s">
        <v>60</v>
      </c>
      <c r="B56" s="113"/>
      <c r="C56" s="113">
        <f aca="true" t="shared" si="26" ref="C56:L56">C44</f>
        <v>22380</v>
      </c>
      <c r="D56" s="113">
        <f t="shared" si="26"/>
        <v>6189</v>
      </c>
      <c r="E56" s="113">
        <f t="shared" si="26"/>
        <v>229</v>
      </c>
      <c r="F56" s="113">
        <f t="shared" si="26"/>
        <v>1069</v>
      </c>
      <c r="G56" s="113">
        <f t="shared" si="26"/>
        <v>295</v>
      </c>
      <c r="H56" s="113">
        <f t="shared" si="26"/>
        <v>1851</v>
      </c>
      <c r="I56" s="113">
        <f t="shared" si="26"/>
        <v>1510</v>
      </c>
      <c r="J56" s="113">
        <f t="shared" si="26"/>
        <v>4954</v>
      </c>
      <c r="K56" s="113">
        <f t="shared" si="26"/>
        <v>7739</v>
      </c>
      <c r="L56" s="113">
        <f t="shared" si="26"/>
        <v>18882</v>
      </c>
      <c r="M56" s="113"/>
      <c r="N56" s="34"/>
    </row>
    <row r="57" spans="1:14" ht="15" customHeight="1" hidden="1">
      <c r="A57" s="41" t="s">
        <v>61</v>
      </c>
      <c r="B57" s="34"/>
      <c r="C57" s="34">
        <f aca="true" t="shared" si="27" ref="C57:C67">C56+C45</f>
        <v>22380</v>
      </c>
      <c r="D57" s="34">
        <f aca="true" t="shared" si="28" ref="D57:D67">D56+D45</f>
        <v>6189</v>
      </c>
      <c r="E57" s="34">
        <f aca="true" t="shared" si="29" ref="E57:E67">E56+E45</f>
        <v>229</v>
      </c>
      <c r="F57" s="34">
        <f aca="true" t="shared" si="30" ref="F57:F67">F56+F45</f>
        <v>1069</v>
      </c>
      <c r="G57" s="34">
        <f aca="true" t="shared" si="31" ref="G57:G67">G56+G45</f>
        <v>295</v>
      </c>
      <c r="H57" s="34">
        <f aca="true" t="shared" si="32" ref="H57:H67">H56+H45</f>
        <v>1851</v>
      </c>
      <c r="I57" s="34">
        <f aca="true" t="shared" si="33" ref="I57:I67">I56+I45</f>
        <v>1510</v>
      </c>
      <c r="J57" s="34">
        <f aca="true" t="shared" si="34" ref="J57:J67">J56+J45</f>
        <v>4954</v>
      </c>
      <c r="K57" s="34">
        <f aca="true" t="shared" si="35" ref="K57:K67">K56+K45</f>
        <v>7739</v>
      </c>
      <c r="L57" s="34">
        <f aca="true" t="shared" si="36" ref="L57:L67">L56+L45</f>
        <v>18882</v>
      </c>
      <c r="M57" s="34"/>
      <c r="N57" s="34"/>
    </row>
    <row r="58" spans="1:14" ht="15" customHeight="1" hidden="1">
      <c r="A58" s="42" t="s">
        <v>62</v>
      </c>
      <c r="B58" s="43"/>
      <c r="C58" s="43">
        <f t="shared" si="27"/>
        <v>22380</v>
      </c>
      <c r="D58" s="43">
        <f t="shared" si="28"/>
        <v>6189</v>
      </c>
      <c r="E58" s="43">
        <f t="shared" si="29"/>
        <v>229</v>
      </c>
      <c r="F58" s="43">
        <f t="shared" si="30"/>
        <v>1069</v>
      </c>
      <c r="G58" s="43">
        <f t="shared" si="31"/>
        <v>295</v>
      </c>
      <c r="H58" s="43">
        <f t="shared" si="32"/>
        <v>1851</v>
      </c>
      <c r="I58" s="43">
        <f t="shared" si="33"/>
        <v>1510</v>
      </c>
      <c r="J58" s="43">
        <f t="shared" si="34"/>
        <v>4954</v>
      </c>
      <c r="K58" s="43">
        <f t="shared" si="35"/>
        <v>7739</v>
      </c>
      <c r="L58" s="43">
        <f t="shared" si="36"/>
        <v>18882</v>
      </c>
      <c r="M58" s="43"/>
      <c r="N58" s="34"/>
    </row>
    <row r="59" spans="1:14" ht="15" customHeight="1" hidden="1">
      <c r="A59" s="42" t="s">
        <v>85</v>
      </c>
      <c r="B59" s="43"/>
      <c r="C59" s="43">
        <f t="shared" si="27"/>
        <v>22380</v>
      </c>
      <c r="D59" s="43">
        <f t="shared" si="28"/>
        <v>6189</v>
      </c>
      <c r="E59" s="43">
        <f t="shared" si="29"/>
        <v>229</v>
      </c>
      <c r="F59" s="43">
        <f t="shared" si="30"/>
        <v>1069</v>
      </c>
      <c r="G59" s="43">
        <f t="shared" si="31"/>
        <v>295</v>
      </c>
      <c r="H59" s="43">
        <f t="shared" si="32"/>
        <v>1851</v>
      </c>
      <c r="I59" s="43">
        <f t="shared" si="33"/>
        <v>1510</v>
      </c>
      <c r="J59" s="43">
        <f t="shared" si="34"/>
        <v>4954</v>
      </c>
      <c r="K59" s="43">
        <f t="shared" si="35"/>
        <v>7739</v>
      </c>
      <c r="L59" s="43">
        <f t="shared" si="36"/>
        <v>18882</v>
      </c>
      <c r="M59" s="67"/>
      <c r="N59" s="34"/>
    </row>
    <row r="60" spans="1:14" ht="15" customHeight="1" hidden="1">
      <c r="A60" s="41" t="s">
        <v>86</v>
      </c>
      <c r="B60" s="34"/>
      <c r="C60" s="34">
        <f t="shared" si="27"/>
        <v>22380</v>
      </c>
      <c r="D60" s="34">
        <f t="shared" si="28"/>
        <v>6189</v>
      </c>
      <c r="E60" s="34">
        <f t="shared" si="29"/>
        <v>229</v>
      </c>
      <c r="F60" s="34">
        <f t="shared" si="30"/>
        <v>1069</v>
      </c>
      <c r="G60" s="34">
        <f t="shared" si="31"/>
        <v>295</v>
      </c>
      <c r="H60" s="34">
        <f t="shared" si="32"/>
        <v>1851</v>
      </c>
      <c r="I60" s="34">
        <f t="shared" si="33"/>
        <v>1510</v>
      </c>
      <c r="J60" s="34">
        <f t="shared" si="34"/>
        <v>4954</v>
      </c>
      <c r="K60" s="34">
        <f t="shared" si="35"/>
        <v>7739</v>
      </c>
      <c r="L60" s="34">
        <f t="shared" si="36"/>
        <v>18882</v>
      </c>
      <c r="M60" s="34"/>
      <c r="N60" s="34"/>
    </row>
    <row r="61" spans="1:14" s="30" customFormat="1" ht="15" customHeight="1" hidden="1">
      <c r="A61" s="42" t="s">
        <v>65</v>
      </c>
      <c r="B61" s="43"/>
      <c r="C61" s="43">
        <f t="shared" si="27"/>
        <v>22380</v>
      </c>
      <c r="D61" s="43">
        <f t="shared" si="28"/>
        <v>6189</v>
      </c>
      <c r="E61" s="43">
        <f t="shared" si="29"/>
        <v>229</v>
      </c>
      <c r="F61" s="43">
        <f t="shared" si="30"/>
        <v>1069</v>
      </c>
      <c r="G61" s="43">
        <f t="shared" si="31"/>
        <v>295</v>
      </c>
      <c r="H61" s="43">
        <f t="shared" si="32"/>
        <v>1851</v>
      </c>
      <c r="I61" s="43">
        <f t="shared" si="33"/>
        <v>1510</v>
      </c>
      <c r="J61" s="43">
        <f t="shared" si="34"/>
        <v>4954</v>
      </c>
      <c r="K61" s="43">
        <f t="shared" si="35"/>
        <v>7739</v>
      </c>
      <c r="L61" s="43">
        <f t="shared" si="36"/>
        <v>18882</v>
      </c>
      <c r="M61" s="43"/>
      <c r="N61" s="37"/>
    </row>
    <row r="62" spans="1:14" ht="15" customHeight="1" hidden="1">
      <c r="A62" s="42" t="s">
        <v>38</v>
      </c>
      <c r="B62" s="43"/>
      <c r="C62" s="43">
        <f t="shared" si="27"/>
        <v>22380</v>
      </c>
      <c r="D62" s="43">
        <f t="shared" si="28"/>
        <v>6189</v>
      </c>
      <c r="E62" s="43">
        <f t="shared" si="29"/>
        <v>229</v>
      </c>
      <c r="F62" s="43">
        <f t="shared" si="30"/>
        <v>1069</v>
      </c>
      <c r="G62" s="43">
        <f t="shared" si="31"/>
        <v>295</v>
      </c>
      <c r="H62" s="43">
        <f t="shared" si="32"/>
        <v>1851</v>
      </c>
      <c r="I62" s="43">
        <f t="shared" si="33"/>
        <v>1510</v>
      </c>
      <c r="J62" s="43">
        <f t="shared" si="34"/>
        <v>4954</v>
      </c>
      <c r="K62" s="43">
        <f t="shared" si="35"/>
        <v>7739</v>
      </c>
      <c r="L62" s="43">
        <f t="shared" si="36"/>
        <v>18882</v>
      </c>
      <c r="M62" s="43"/>
      <c r="N62" s="34"/>
    </row>
    <row r="63" spans="1:14" ht="15" customHeight="1" hidden="1">
      <c r="A63" s="46" t="s">
        <v>39</v>
      </c>
      <c r="B63" s="36"/>
      <c r="C63" s="36">
        <f t="shared" si="27"/>
        <v>22380</v>
      </c>
      <c r="D63" s="36">
        <f t="shared" si="28"/>
        <v>6189</v>
      </c>
      <c r="E63" s="36">
        <f t="shared" si="29"/>
        <v>229</v>
      </c>
      <c r="F63" s="36">
        <f t="shared" si="30"/>
        <v>1069</v>
      </c>
      <c r="G63" s="36">
        <f t="shared" si="31"/>
        <v>295</v>
      </c>
      <c r="H63" s="36">
        <f t="shared" si="32"/>
        <v>1851</v>
      </c>
      <c r="I63" s="36">
        <f t="shared" si="33"/>
        <v>1510</v>
      </c>
      <c r="J63" s="36">
        <f t="shared" si="34"/>
        <v>4954</v>
      </c>
      <c r="K63" s="36">
        <f t="shared" si="35"/>
        <v>7739</v>
      </c>
      <c r="L63" s="36">
        <f t="shared" si="36"/>
        <v>18882</v>
      </c>
      <c r="M63" s="36"/>
      <c r="N63" s="34"/>
    </row>
    <row r="64" spans="1:14" ht="14.25" customHeight="1" hidden="1">
      <c r="A64" s="46" t="s">
        <v>40</v>
      </c>
      <c r="B64" s="36"/>
      <c r="C64" s="36">
        <f t="shared" si="27"/>
        <v>22380</v>
      </c>
      <c r="D64" s="36">
        <f t="shared" si="28"/>
        <v>6189</v>
      </c>
      <c r="E64" s="36">
        <f t="shared" si="29"/>
        <v>229</v>
      </c>
      <c r="F64" s="36">
        <f t="shared" si="30"/>
        <v>1069</v>
      </c>
      <c r="G64" s="36">
        <f t="shared" si="31"/>
        <v>295</v>
      </c>
      <c r="H64" s="36">
        <f t="shared" si="32"/>
        <v>1851</v>
      </c>
      <c r="I64" s="36">
        <f t="shared" si="33"/>
        <v>1510</v>
      </c>
      <c r="J64" s="36">
        <f t="shared" si="34"/>
        <v>4954</v>
      </c>
      <c r="K64" s="36">
        <f t="shared" si="35"/>
        <v>7739</v>
      </c>
      <c r="L64" s="36">
        <f t="shared" si="36"/>
        <v>18882</v>
      </c>
      <c r="M64" s="36"/>
      <c r="N64" s="34"/>
    </row>
    <row r="65" spans="1:14" ht="15" customHeight="1" hidden="1">
      <c r="A65" s="42" t="s">
        <v>41</v>
      </c>
      <c r="B65" s="43"/>
      <c r="C65" s="43">
        <f t="shared" si="27"/>
        <v>22380</v>
      </c>
      <c r="D65" s="43">
        <f t="shared" si="28"/>
        <v>6189</v>
      </c>
      <c r="E65" s="43">
        <f t="shared" si="29"/>
        <v>229</v>
      </c>
      <c r="F65" s="43">
        <f t="shared" si="30"/>
        <v>1069</v>
      </c>
      <c r="G65" s="43">
        <f t="shared" si="31"/>
        <v>295</v>
      </c>
      <c r="H65" s="43">
        <f t="shared" si="32"/>
        <v>1851</v>
      </c>
      <c r="I65" s="43">
        <f t="shared" si="33"/>
        <v>1510</v>
      </c>
      <c r="J65" s="43">
        <f t="shared" si="34"/>
        <v>4954</v>
      </c>
      <c r="K65" s="43">
        <f t="shared" si="35"/>
        <v>7739</v>
      </c>
      <c r="L65" s="43">
        <f t="shared" si="36"/>
        <v>18882</v>
      </c>
      <c r="M65" s="43"/>
      <c r="N65" s="34"/>
    </row>
    <row r="66" spans="1:14" ht="15" customHeight="1" hidden="1">
      <c r="A66" s="46" t="s">
        <v>42</v>
      </c>
      <c r="B66" s="36"/>
      <c r="C66" s="36">
        <f t="shared" si="27"/>
        <v>22380</v>
      </c>
      <c r="D66" s="36">
        <f t="shared" si="28"/>
        <v>6189</v>
      </c>
      <c r="E66" s="36">
        <f t="shared" si="29"/>
        <v>229</v>
      </c>
      <c r="F66" s="36">
        <f t="shared" si="30"/>
        <v>1069</v>
      </c>
      <c r="G66" s="36">
        <f t="shared" si="31"/>
        <v>295</v>
      </c>
      <c r="H66" s="36">
        <f t="shared" si="32"/>
        <v>1851</v>
      </c>
      <c r="I66" s="36">
        <f t="shared" si="33"/>
        <v>1510</v>
      </c>
      <c r="J66" s="36">
        <f t="shared" si="34"/>
        <v>4954</v>
      </c>
      <c r="K66" s="36">
        <f t="shared" si="35"/>
        <v>7739</v>
      </c>
      <c r="L66" s="36">
        <f t="shared" si="36"/>
        <v>18882</v>
      </c>
      <c r="M66" s="36"/>
      <c r="N66" s="34"/>
    </row>
    <row r="67" spans="1:14" ht="15" customHeight="1" hidden="1" thickBot="1">
      <c r="A67" s="72" t="s">
        <v>43</v>
      </c>
      <c r="B67" s="73"/>
      <c r="C67" s="34">
        <f t="shared" si="27"/>
        <v>22380</v>
      </c>
      <c r="D67" s="34">
        <f t="shared" si="28"/>
        <v>6189</v>
      </c>
      <c r="E67" s="34">
        <f t="shared" si="29"/>
        <v>229</v>
      </c>
      <c r="F67" s="34">
        <f t="shared" si="30"/>
        <v>1069</v>
      </c>
      <c r="G67" s="34">
        <f t="shared" si="31"/>
        <v>295</v>
      </c>
      <c r="H67" s="34">
        <f t="shared" si="32"/>
        <v>1851</v>
      </c>
      <c r="I67" s="34">
        <f t="shared" si="33"/>
        <v>1510</v>
      </c>
      <c r="J67" s="34">
        <f t="shared" si="34"/>
        <v>4954</v>
      </c>
      <c r="K67" s="34">
        <f t="shared" si="35"/>
        <v>7739</v>
      </c>
      <c r="L67" s="34">
        <f t="shared" si="36"/>
        <v>18882</v>
      </c>
      <c r="M67" s="34"/>
      <c r="N67" s="34"/>
    </row>
    <row r="68" spans="1:14" ht="15" customHeight="1" thickBot="1" thickTop="1">
      <c r="A68" s="47" t="s">
        <v>66</v>
      </c>
      <c r="B68" s="48"/>
      <c r="C68" s="49">
        <f aca="true" t="shared" si="37" ref="C68:C78">C56/C136</f>
        <v>1.0859860248447204</v>
      </c>
      <c r="D68" s="49">
        <f aca="true" t="shared" si="38" ref="D68:L68">D56/D136</f>
        <v>1.0316719453242207</v>
      </c>
      <c r="E68" s="49">
        <f t="shared" si="38"/>
        <v>0.8207885304659498</v>
      </c>
      <c r="F68" s="49">
        <f t="shared" si="38"/>
        <v>0.9570277529095792</v>
      </c>
      <c r="G68" s="49">
        <f t="shared" si="38"/>
        <v>0.921875</v>
      </c>
      <c r="H68" s="49">
        <f t="shared" si="38"/>
        <v>0.9680962343096234</v>
      </c>
      <c r="I68" s="49">
        <f t="shared" si="38"/>
        <v>1.3039723661485318</v>
      </c>
      <c r="J68" s="49">
        <f t="shared" si="38"/>
        <v>1.0351023819473464</v>
      </c>
      <c r="K68" s="49">
        <f t="shared" si="38"/>
        <v>0.957678505135503</v>
      </c>
      <c r="L68" s="49">
        <f t="shared" si="38"/>
        <v>1.0008480865048235</v>
      </c>
      <c r="M68" s="48"/>
      <c r="N68" s="34"/>
    </row>
    <row r="69" spans="1:14" ht="15" customHeight="1" hidden="1" thickBot="1" thickTop="1">
      <c r="A69" s="47" t="s">
        <v>67</v>
      </c>
      <c r="B69" s="48"/>
      <c r="C69" s="49">
        <f t="shared" si="37"/>
        <v>0.543612912628434</v>
      </c>
      <c r="D69" s="49">
        <f aca="true" t="shared" si="39" ref="D69:L69">D57/D137</f>
        <v>0.5366340067632013</v>
      </c>
      <c r="E69" s="49">
        <f t="shared" si="39"/>
        <v>0.4320754716981132</v>
      </c>
      <c r="F69" s="49">
        <f t="shared" si="39"/>
        <v>0.47829977628635345</v>
      </c>
      <c r="G69" s="49">
        <f t="shared" si="39"/>
        <v>0.4178470254957507</v>
      </c>
      <c r="H69" s="49">
        <f t="shared" si="39"/>
        <v>0.4865930599369085</v>
      </c>
      <c r="I69" s="49">
        <f t="shared" si="39"/>
        <v>0.6699201419698314</v>
      </c>
      <c r="J69" s="49">
        <f t="shared" si="39"/>
        <v>0.5198866617693357</v>
      </c>
      <c r="K69" s="49">
        <f t="shared" si="39"/>
        <v>0.49631244789328544</v>
      </c>
      <c r="L69" s="49">
        <f t="shared" si="39"/>
        <v>0.515127540581094</v>
      </c>
      <c r="M69" s="50"/>
      <c r="N69" s="34"/>
    </row>
    <row r="70" spans="1:14" s="59" customFormat="1" ht="15" customHeight="1" hidden="1" thickBot="1" thickTop="1">
      <c r="A70" s="51" t="s">
        <v>68</v>
      </c>
      <c r="B70" s="52"/>
      <c r="C70" s="49">
        <f t="shared" si="37"/>
        <v>0.3817158451304793</v>
      </c>
      <c r="D70" s="49">
        <f aca="true" t="shared" si="40" ref="D70:L70">D58/D138</f>
        <v>0.35073104386263176</v>
      </c>
      <c r="E70" s="49">
        <f t="shared" si="40"/>
        <v>0.2851805728518057</v>
      </c>
      <c r="F70" s="49">
        <f t="shared" si="40"/>
        <v>0.31248173048816136</v>
      </c>
      <c r="G70" s="49">
        <f t="shared" si="40"/>
        <v>0.2822966507177033</v>
      </c>
      <c r="H70" s="49">
        <f t="shared" si="40"/>
        <v>0.33685168334849863</v>
      </c>
      <c r="I70" s="49">
        <f t="shared" si="40"/>
        <v>0.44268542949281736</v>
      </c>
      <c r="J70" s="49">
        <f t="shared" si="40"/>
        <v>0.3494885361552028</v>
      </c>
      <c r="K70" s="49">
        <f t="shared" si="40"/>
        <v>0.31572291122715407</v>
      </c>
      <c r="L70" s="49">
        <f t="shared" si="40"/>
        <v>0.33518541529831536</v>
      </c>
      <c r="M70" s="53"/>
      <c r="N70" s="34"/>
    </row>
    <row r="71" spans="1:14" s="59" customFormat="1" ht="15" customHeight="1" hidden="1" thickBot="1" thickTop="1">
      <c r="A71" s="47" t="s">
        <v>69</v>
      </c>
      <c r="B71" s="49"/>
      <c r="C71" s="49">
        <f t="shared" si="37"/>
        <v>0.29555869573830246</v>
      </c>
      <c r="D71" s="49">
        <f aca="true" t="shared" si="41" ref="D71:L71">D59/D139</f>
        <v>0.2544714444307389</v>
      </c>
      <c r="E71" s="49">
        <f t="shared" si="41"/>
        <v>0.2160377358490566</v>
      </c>
      <c r="F71" s="49">
        <f t="shared" si="41"/>
        <v>0.22964554242749732</v>
      </c>
      <c r="G71" s="49">
        <f t="shared" si="41"/>
        <v>0.22047832585949179</v>
      </c>
      <c r="H71" s="49">
        <f t="shared" si="41"/>
        <v>0.254818281938326</v>
      </c>
      <c r="I71" s="49">
        <f t="shared" si="41"/>
        <v>0.3332597660560583</v>
      </c>
      <c r="J71" s="49">
        <f t="shared" si="41"/>
        <v>0.262839558573854</v>
      </c>
      <c r="K71" s="49">
        <f t="shared" si="41"/>
        <v>0.22747046029040033</v>
      </c>
      <c r="L71" s="49">
        <f t="shared" si="41"/>
        <v>0.24461400940524156</v>
      </c>
      <c r="M71" s="49"/>
      <c r="N71" s="34"/>
    </row>
    <row r="72" spans="1:14" s="59" customFormat="1" ht="15" customHeight="1" hidden="1" thickBot="1" thickTop="1">
      <c r="A72" s="47" t="s">
        <v>70</v>
      </c>
      <c r="B72" s="49"/>
      <c r="C72" s="49">
        <f t="shared" si="37"/>
        <v>0.23560622808956827</v>
      </c>
      <c r="D72" s="49">
        <f aca="true" t="shared" si="42" ref="D72:L72">D60/D140</f>
        <v>0.20616942603018087</v>
      </c>
      <c r="E72" s="49">
        <f t="shared" si="42"/>
        <v>0.17218045112781954</v>
      </c>
      <c r="F72" s="49">
        <f t="shared" si="42"/>
        <v>0.1951085964592079</v>
      </c>
      <c r="G72" s="49">
        <f t="shared" si="42"/>
        <v>0.17465956187092954</v>
      </c>
      <c r="H72" s="49">
        <f t="shared" si="42"/>
        <v>0.2073252688172043</v>
      </c>
      <c r="I72" s="49">
        <f t="shared" si="42"/>
        <v>0.27330316742081445</v>
      </c>
      <c r="J72" s="49">
        <f t="shared" si="42"/>
        <v>0.21585116116944794</v>
      </c>
      <c r="K72" s="49">
        <f t="shared" si="42"/>
        <v>0.18395531257428097</v>
      </c>
      <c r="L72" s="49">
        <f t="shared" si="42"/>
        <v>0.19867424242424242</v>
      </c>
      <c r="M72" s="49"/>
      <c r="N72" s="34"/>
    </row>
    <row r="73" spans="1:14" s="59" customFormat="1" ht="15" customHeight="1" hidden="1" thickBot="1" thickTop="1">
      <c r="A73" s="47" t="s">
        <v>71</v>
      </c>
      <c r="B73" s="49"/>
      <c r="C73" s="49">
        <f t="shared" si="37"/>
        <v>0.19837787528254222</v>
      </c>
      <c r="D73" s="49">
        <f aca="true" t="shared" si="43" ref="D73:L73">D61/D141</f>
        <v>0.17545998355682818</v>
      </c>
      <c r="E73" s="49">
        <f t="shared" si="43"/>
        <v>0.1417956656346749</v>
      </c>
      <c r="F73" s="49">
        <f t="shared" si="43"/>
        <v>0.15519744483159117</v>
      </c>
      <c r="G73" s="49">
        <f t="shared" si="43"/>
        <v>0.14772158237356034</v>
      </c>
      <c r="H73" s="49">
        <f t="shared" si="43"/>
        <v>0.16870215092963908</v>
      </c>
      <c r="I73" s="49">
        <f t="shared" si="43"/>
        <v>0.2281656089453007</v>
      </c>
      <c r="J73" s="49">
        <f t="shared" si="43"/>
        <v>0.1763616945532218</v>
      </c>
      <c r="K73" s="49">
        <f t="shared" si="43"/>
        <v>0.15480167223411279</v>
      </c>
      <c r="L73" s="49">
        <f t="shared" si="43"/>
        <v>0.1665725678393733</v>
      </c>
      <c r="M73" s="49"/>
      <c r="N73" s="34"/>
    </row>
    <row r="74" spans="1:14" s="59" customFormat="1" ht="15" customHeight="1" hidden="1" thickBot="1" thickTop="1">
      <c r="A74" s="47" t="s">
        <v>72</v>
      </c>
      <c r="B74" s="49"/>
      <c r="C74" s="49">
        <f t="shared" si="37"/>
        <v>0.16931329010977372</v>
      </c>
      <c r="D74" s="49">
        <f aca="true" t="shared" si="44" ref="D74:L74">D62/D142</f>
        <v>0.14972783355509858</v>
      </c>
      <c r="E74" s="49">
        <f t="shared" si="44"/>
        <v>0.12142099681866383</v>
      </c>
      <c r="F74" s="49">
        <f t="shared" si="44"/>
        <v>0.13675323013943969</v>
      </c>
      <c r="G74" s="49">
        <f t="shared" si="44"/>
        <v>0.11895161290322581</v>
      </c>
      <c r="H74" s="49">
        <f t="shared" si="44"/>
        <v>0.14163287168107735</v>
      </c>
      <c r="I74" s="49">
        <f t="shared" si="44"/>
        <v>0.19488900361383582</v>
      </c>
      <c r="J74" s="49">
        <f t="shared" si="44"/>
        <v>0.15012121212121213</v>
      </c>
      <c r="K74" s="49">
        <f t="shared" si="44"/>
        <v>0.13234489363157534</v>
      </c>
      <c r="L74" s="49">
        <f t="shared" si="44"/>
        <v>0.14217195864800355</v>
      </c>
      <c r="M74" s="49"/>
      <c r="N74" s="34"/>
    </row>
    <row r="75" spans="1:14" s="59" customFormat="1" ht="15" customHeight="1" hidden="1" thickBot="1" thickTop="1">
      <c r="A75" s="47" t="s">
        <v>73</v>
      </c>
      <c r="B75" s="49"/>
      <c r="C75" s="49">
        <f t="shared" si="37"/>
        <v>0.1462687737735775</v>
      </c>
      <c r="D75" s="49">
        <f aca="true" t="shared" si="45" ref="D75:L75">D63/D143</f>
        <v>0.1312842051673667</v>
      </c>
      <c r="E75" s="49">
        <f t="shared" si="45"/>
        <v>0.10863377609108159</v>
      </c>
      <c r="F75" s="49">
        <f t="shared" si="45"/>
        <v>0.12144967052942512</v>
      </c>
      <c r="G75" s="49">
        <f t="shared" si="45"/>
        <v>0.10700036271309395</v>
      </c>
      <c r="H75" s="49">
        <f t="shared" si="45"/>
        <v>0.1259183673469388</v>
      </c>
      <c r="I75" s="49">
        <f t="shared" si="45"/>
        <v>0.17380294659300183</v>
      </c>
      <c r="J75" s="49">
        <f t="shared" si="45"/>
        <v>0.13369315881797328</v>
      </c>
      <c r="K75" s="49">
        <f t="shared" si="45"/>
        <v>0.11688213616867033</v>
      </c>
      <c r="L75" s="49">
        <f t="shared" si="45"/>
        <v>0.12553770053653704</v>
      </c>
      <c r="M75" s="49"/>
      <c r="N75" s="34"/>
    </row>
    <row r="76" spans="1:14" s="59" customFormat="1" ht="15" customHeight="1" hidden="1" thickBot="1" thickTop="1">
      <c r="A76" s="47" t="s">
        <v>74</v>
      </c>
      <c r="B76" s="49"/>
      <c r="C76" s="49">
        <f t="shared" si="37"/>
        <v>0.12999006778302463</v>
      </c>
      <c r="D76" s="49">
        <f aca="true" t="shared" si="46" ref="D76:L76">D64/D144</f>
        <v>0.11679782596387929</v>
      </c>
      <c r="E76" s="49">
        <f t="shared" si="46"/>
        <v>0.09470636889991729</v>
      </c>
      <c r="F76" s="49">
        <f t="shared" si="46"/>
        <v>0.1089593313627561</v>
      </c>
      <c r="G76" s="49">
        <f t="shared" si="46"/>
        <v>0.09427932246724192</v>
      </c>
      <c r="H76" s="49">
        <f t="shared" si="46"/>
        <v>0.1126460564751704</v>
      </c>
      <c r="I76" s="49">
        <f t="shared" si="46"/>
        <v>0.15323726405520602</v>
      </c>
      <c r="J76" s="49">
        <f t="shared" si="46"/>
        <v>0.11896071462875804</v>
      </c>
      <c r="K76" s="49">
        <f t="shared" si="46"/>
        <v>0.10290265533793397</v>
      </c>
      <c r="L76" s="49">
        <f t="shared" si="46"/>
        <v>0.11117522373999059</v>
      </c>
      <c r="M76" s="49"/>
      <c r="N76" s="34"/>
    </row>
    <row r="77" spans="1:14" s="59" customFormat="1" ht="15" customHeight="1" hidden="1" thickBot="1" thickTop="1">
      <c r="A77" s="47" t="s">
        <v>75</v>
      </c>
      <c r="B77" s="49"/>
      <c r="C77" s="49">
        <f t="shared" si="37"/>
        <v>0.11768727157994373</v>
      </c>
      <c r="D77" s="49">
        <f aca="true" t="shared" si="47" ref="D77:L77">D65/D145</f>
        <v>0.10885203229153842</v>
      </c>
      <c r="E77" s="49">
        <f t="shared" si="47"/>
        <v>0.08490915832406377</v>
      </c>
      <c r="F77" s="49">
        <f t="shared" si="47"/>
        <v>0.09703185985295452</v>
      </c>
      <c r="G77" s="49">
        <f t="shared" si="47"/>
        <v>0.08291174817313098</v>
      </c>
      <c r="H77" s="49">
        <f t="shared" si="47"/>
        <v>0.10078954533079226</v>
      </c>
      <c r="I77" s="49">
        <f t="shared" si="47"/>
        <v>0.13258407235051364</v>
      </c>
      <c r="J77" s="49">
        <f t="shared" si="47"/>
        <v>0.10534597882022712</v>
      </c>
      <c r="K77" s="49">
        <f t="shared" si="47"/>
        <v>0.0924136942789248</v>
      </c>
      <c r="L77" s="49">
        <f t="shared" si="47"/>
        <v>0.10063637235777557</v>
      </c>
      <c r="M77" s="49"/>
      <c r="N77" s="34"/>
    </row>
    <row r="78" spans="1:14" s="59" customFormat="1" ht="15" customHeight="1" hidden="1" thickBot="1" thickTop="1">
      <c r="A78" s="47" t="s">
        <v>76</v>
      </c>
      <c r="B78" s="49"/>
      <c r="C78" s="49">
        <f t="shared" si="37"/>
        <v>0.10663998284611537</v>
      </c>
      <c r="D78" s="49">
        <f aca="true" t="shared" si="48" ref="D78:L78">D66/D146</f>
        <v>0.09943446547347451</v>
      </c>
      <c r="E78" s="49">
        <f t="shared" si="48"/>
        <v>0.07760081328363266</v>
      </c>
      <c r="F78" s="49">
        <f t="shared" si="48"/>
        <v>0.08851535977477851</v>
      </c>
      <c r="G78" s="49">
        <f t="shared" si="48"/>
        <v>0.07587448559670781</v>
      </c>
      <c r="H78" s="49">
        <f t="shared" si="48"/>
        <v>0.09154755428062714</v>
      </c>
      <c r="I78" s="49">
        <f t="shared" si="48"/>
        <v>0.11808868381950419</v>
      </c>
      <c r="J78" s="49">
        <f t="shared" si="48"/>
        <v>0.09541234929317052</v>
      </c>
      <c r="K78" s="49">
        <f t="shared" si="48"/>
        <v>0.08373819236304224</v>
      </c>
      <c r="L78" s="49">
        <f t="shared" si="48"/>
        <v>0.0914015190020476</v>
      </c>
      <c r="M78" s="49"/>
      <c r="N78" s="34"/>
    </row>
    <row r="79" spans="1:14" s="59" customFormat="1" ht="15" customHeight="1" hidden="1" thickBot="1" thickTop="1">
      <c r="A79" s="47" t="s">
        <v>77</v>
      </c>
      <c r="B79" s="55"/>
      <c r="C79" s="49">
        <f aca="true" t="shared" si="49" ref="C79:L79">C67/C147</f>
        <v>0.09872992204835913</v>
      </c>
      <c r="D79" s="49">
        <f t="shared" si="49"/>
        <v>0.0941421639463957</v>
      </c>
      <c r="E79" s="49">
        <f t="shared" si="49"/>
        <v>0.07203523120478138</v>
      </c>
      <c r="F79" s="49">
        <f t="shared" si="49"/>
        <v>0.0805455093429777</v>
      </c>
      <c r="G79" s="49">
        <f t="shared" si="49"/>
        <v>0.07020466444550214</v>
      </c>
      <c r="H79" s="49">
        <f t="shared" si="49"/>
        <v>0.0839722360840176</v>
      </c>
      <c r="I79" s="49">
        <f t="shared" si="49"/>
        <v>0.10577192490893808</v>
      </c>
      <c r="J79" s="49">
        <f t="shared" si="49"/>
        <v>0.0869549954363547</v>
      </c>
      <c r="K79" s="49">
        <f t="shared" si="49"/>
        <v>0.07480619405726216</v>
      </c>
      <c r="L79" s="49">
        <f t="shared" si="49"/>
        <v>0.08348698085927655</v>
      </c>
      <c r="M79" s="55"/>
      <c r="N79" s="34"/>
    </row>
    <row r="80" spans="1:14" s="65" customFormat="1" ht="15" customHeight="1" thickBot="1" thickTop="1">
      <c r="A80" s="56" t="s">
        <v>78</v>
      </c>
      <c r="B80" s="60"/>
      <c r="C80" s="66">
        <f>C44/C124</f>
        <v>1.0859860248447204</v>
      </c>
      <c r="D80" s="66">
        <f aca="true" t="shared" si="50" ref="D80:M80">D44/D124</f>
        <v>1.0316719453242207</v>
      </c>
      <c r="E80" s="66">
        <f t="shared" si="50"/>
        <v>0.8207885304659498</v>
      </c>
      <c r="F80" s="66">
        <f t="shared" si="50"/>
        <v>0.9570277529095792</v>
      </c>
      <c r="G80" s="66">
        <f t="shared" si="50"/>
        <v>0.921875</v>
      </c>
      <c r="H80" s="66">
        <f t="shared" si="50"/>
        <v>0.9680962343096234</v>
      </c>
      <c r="I80" s="66">
        <f t="shared" si="50"/>
        <v>1.3039723661485318</v>
      </c>
      <c r="J80" s="66">
        <f t="shared" si="50"/>
        <v>1.0351023819473464</v>
      </c>
      <c r="K80" s="66">
        <f t="shared" si="50"/>
        <v>0.957678505135503</v>
      </c>
      <c r="L80" s="66">
        <f t="shared" si="50"/>
        <v>1.0008480865048235</v>
      </c>
      <c r="M80" s="66">
        <f t="shared" si="50"/>
        <v>1.0411145151641499</v>
      </c>
      <c r="N80" s="39"/>
    </row>
    <row r="81" spans="1:10" ht="14.25" thickTop="1">
      <c r="A81" s="111"/>
      <c r="B81" s="110"/>
      <c r="D81" s="35" t="s">
        <v>45</v>
      </c>
      <c r="G81" t="s">
        <v>133</v>
      </c>
      <c r="H81" s="35" t="s">
        <v>44</v>
      </c>
      <c r="I81" s="35" t="s">
        <v>46</v>
      </c>
      <c r="J81" s="35" t="s">
        <v>47</v>
      </c>
    </row>
    <row r="82" ht="14.25" thickBot="1">
      <c r="L82" s="35" t="s">
        <v>48</v>
      </c>
    </row>
    <row r="83" spans="1:13" ht="15" thickBot="1" thickTop="1">
      <c r="A83" s="32" t="s">
        <v>49</v>
      </c>
      <c r="B83" s="32" t="s">
        <v>50</v>
      </c>
      <c r="C83" s="32" t="s">
        <v>51</v>
      </c>
      <c r="D83" s="32" t="s">
        <v>52</v>
      </c>
      <c r="E83" s="32" t="s">
        <v>31</v>
      </c>
      <c r="F83" s="32" t="s">
        <v>95</v>
      </c>
      <c r="G83" s="32" t="s">
        <v>96</v>
      </c>
      <c r="H83" s="32" t="s">
        <v>97</v>
      </c>
      <c r="I83" s="32" t="s">
        <v>56</v>
      </c>
      <c r="J83" s="32" t="s">
        <v>33</v>
      </c>
      <c r="K83" s="32" t="s">
        <v>57</v>
      </c>
      <c r="L83" s="32" t="s">
        <v>58</v>
      </c>
      <c r="M83" s="32" t="s">
        <v>59</v>
      </c>
    </row>
    <row r="84" spans="1:13" ht="14.25" thickTop="1">
      <c r="A84" s="84" t="s">
        <v>105</v>
      </c>
      <c r="B84" s="50">
        <v>50032</v>
      </c>
      <c r="C84" s="50">
        <v>55694</v>
      </c>
      <c r="D84" s="50">
        <v>41897</v>
      </c>
      <c r="E84" s="50">
        <v>2448</v>
      </c>
      <c r="F84" s="50">
        <v>0</v>
      </c>
      <c r="G84" s="50">
        <v>166</v>
      </c>
      <c r="H84" s="50">
        <v>6852</v>
      </c>
      <c r="I84" s="50">
        <v>770</v>
      </c>
      <c r="J84" s="50">
        <v>10236</v>
      </c>
      <c r="K84" s="50">
        <v>0</v>
      </c>
      <c r="L84" s="50">
        <v>52133</v>
      </c>
      <c r="M84" s="50">
        <v>53593</v>
      </c>
    </row>
    <row r="85" spans="1:13" ht="13.5">
      <c r="A85" s="85" t="s">
        <v>106</v>
      </c>
      <c r="B85" s="37">
        <v>53593</v>
      </c>
      <c r="C85" s="34">
        <v>52282</v>
      </c>
      <c r="D85" s="34">
        <v>35428</v>
      </c>
      <c r="E85" s="34">
        <v>2484</v>
      </c>
      <c r="F85" s="34">
        <v>0</v>
      </c>
      <c r="G85" s="34">
        <v>148</v>
      </c>
      <c r="H85" s="34">
        <v>7199</v>
      </c>
      <c r="I85" s="34">
        <v>301</v>
      </c>
      <c r="J85" s="37">
        <v>10132</v>
      </c>
      <c r="K85" s="37">
        <v>2499</v>
      </c>
      <c r="L85" s="37">
        <v>48059</v>
      </c>
      <c r="M85" s="37">
        <v>57816</v>
      </c>
    </row>
    <row r="86" spans="1:13" ht="13.5">
      <c r="A86" s="85" t="s">
        <v>107</v>
      </c>
      <c r="B86" s="37">
        <v>57816</v>
      </c>
      <c r="C86" s="34">
        <v>37341</v>
      </c>
      <c r="D86" s="34">
        <v>31158</v>
      </c>
      <c r="E86" s="34">
        <v>2421</v>
      </c>
      <c r="F86" s="34">
        <v>0</v>
      </c>
      <c r="G86" s="34">
        <v>172</v>
      </c>
      <c r="H86" s="34">
        <v>6903</v>
      </c>
      <c r="I86" s="34">
        <v>1750</v>
      </c>
      <c r="J86" s="37">
        <v>11246</v>
      </c>
      <c r="K86" s="37">
        <v>0</v>
      </c>
      <c r="L86" s="37">
        <v>42404</v>
      </c>
      <c r="M86" s="37">
        <v>52753</v>
      </c>
    </row>
    <row r="87" spans="1:13" ht="13.5">
      <c r="A87" s="85" t="s">
        <v>108</v>
      </c>
      <c r="B87" s="37">
        <v>52753</v>
      </c>
      <c r="C87" s="34">
        <v>48101</v>
      </c>
      <c r="D87" s="34">
        <v>36007</v>
      </c>
      <c r="E87" s="34">
        <v>2632</v>
      </c>
      <c r="F87" s="34">
        <v>0</v>
      </c>
      <c r="G87" s="34">
        <v>188</v>
      </c>
      <c r="H87" s="34">
        <v>6112</v>
      </c>
      <c r="I87" s="34">
        <v>1521</v>
      </c>
      <c r="J87" s="37">
        <v>10453</v>
      </c>
      <c r="K87" s="37">
        <v>951</v>
      </c>
      <c r="L87" s="37">
        <v>47411</v>
      </c>
      <c r="M87" s="37">
        <v>53443</v>
      </c>
    </row>
    <row r="88" spans="1:13" ht="13.5">
      <c r="A88" s="85" t="s">
        <v>109</v>
      </c>
      <c r="B88" s="37">
        <v>53443</v>
      </c>
      <c r="C88" s="34">
        <v>53240</v>
      </c>
      <c r="D88" s="34">
        <v>35732</v>
      </c>
      <c r="E88" s="34">
        <v>1839</v>
      </c>
      <c r="F88" s="34">
        <v>0</v>
      </c>
      <c r="G88" s="34">
        <v>145</v>
      </c>
      <c r="H88" s="34">
        <v>6757</v>
      </c>
      <c r="I88" s="34">
        <v>801</v>
      </c>
      <c r="J88" s="37">
        <v>9542</v>
      </c>
      <c r="K88" s="37">
        <v>4992</v>
      </c>
      <c r="L88" s="37">
        <v>50266</v>
      </c>
      <c r="M88" s="37">
        <v>56417</v>
      </c>
    </row>
    <row r="89" spans="1:13" ht="13.5">
      <c r="A89" s="85" t="s">
        <v>110</v>
      </c>
      <c r="B89" s="37">
        <v>56417</v>
      </c>
      <c r="C89" s="34">
        <v>51712</v>
      </c>
      <c r="D89" s="34">
        <v>36946</v>
      </c>
      <c r="E89" s="34">
        <v>3806</v>
      </c>
      <c r="F89" s="34">
        <v>0</v>
      </c>
      <c r="G89" s="34">
        <v>172</v>
      </c>
      <c r="H89" s="34">
        <v>7921</v>
      </c>
      <c r="I89" s="34">
        <v>572</v>
      </c>
      <c r="J89" s="37">
        <v>12471</v>
      </c>
      <c r="K89" s="37">
        <v>5042</v>
      </c>
      <c r="L89" s="37">
        <v>54459</v>
      </c>
      <c r="M89" s="37">
        <v>53670</v>
      </c>
    </row>
    <row r="90" spans="1:13" ht="13.5">
      <c r="A90" s="85" t="s">
        <v>111</v>
      </c>
      <c r="B90" s="37">
        <v>53670</v>
      </c>
      <c r="C90" s="34">
        <v>55578</v>
      </c>
      <c r="D90" s="34">
        <v>39490</v>
      </c>
      <c r="E90" s="34">
        <v>2152</v>
      </c>
      <c r="F90" s="34">
        <v>0</v>
      </c>
      <c r="G90" s="34">
        <v>140</v>
      </c>
      <c r="H90" s="34">
        <v>6265</v>
      </c>
      <c r="I90" s="34">
        <v>1021</v>
      </c>
      <c r="J90" s="37">
        <v>9578</v>
      </c>
      <c r="K90" s="37">
        <v>2955</v>
      </c>
      <c r="L90" s="37">
        <v>52023</v>
      </c>
      <c r="M90" s="37">
        <v>57225</v>
      </c>
    </row>
    <row r="91" spans="1:13" ht="13.5">
      <c r="A91" s="85" t="s">
        <v>112</v>
      </c>
      <c r="B91" s="37">
        <v>57225</v>
      </c>
      <c r="C91" s="34">
        <v>50166</v>
      </c>
      <c r="D91" s="34">
        <v>40214</v>
      </c>
      <c r="E91" s="34">
        <v>2421</v>
      </c>
      <c r="F91" s="34">
        <v>0</v>
      </c>
      <c r="G91" s="34">
        <v>135</v>
      </c>
      <c r="H91" s="34">
        <v>6603</v>
      </c>
      <c r="I91" s="34">
        <v>569</v>
      </c>
      <c r="J91" s="37">
        <v>9728</v>
      </c>
      <c r="K91" s="37">
        <v>2005</v>
      </c>
      <c r="L91" s="37">
        <v>51947</v>
      </c>
      <c r="M91" s="37">
        <v>55444</v>
      </c>
    </row>
    <row r="92" spans="1:13" ht="13.5">
      <c r="A92" s="85" t="s">
        <v>113</v>
      </c>
      <c r="B92" s="37">
        <v>55444</v>
      </c>
      <c r="C92" s="37">
        <v>53574</v>
      </c>
      <c r="D92" s="37">
        <v>37349</v>
      </c>
      <c r="E92" s="37">
        <v>2569</v>
      </c>
      <c r="F92" s="37">
        <v>0</v>
      </c>
      <c r="G92" s="37">
        <v>148</v>
      </c>
      <c r="H92" s="37">
        <v>6674</v>
      </c>
      <c r="I92" s="37">
        <v>850</v>
      </c>
      <c r="J92" s="37">
        <v>10241</v>
      </c>
      <c r="K92" s="37">
        <v>0</v>
      </c>
      <c r="L92" s="37">
        <v>47590</v>
      </c>
      <c r="M92" s="37">
        <v>61428</v>
      </c>
    </row>
    <row r="93" spans="1:13" ht="13.5">
      <c r="A93" s="85" t="s">
        <v>114</v>
      </c>
      <c r="B93" s="37">
        <v>61428</v>
      </c>
      <c r="C93" s="37">
        <v>49291</v>
      </c>
      <c r="D93" s="37">
        <v>36910</v>
      </c>
      <c r="E93" s="37">
        <v>3350</v>
      </c>
      <c r="F93" s="37">
        <v>0</v>
      </c>
      <c r="G93" s="37">
        <v>160</v>
      </c>
      <c r="H93" s="37">
        <v>6887</v>
      </c>
      <c r="I93" s="37">
        <v>0</v>
      </c>
      <c r="J93" s="37">
        <v>10397</v>
      </c>
      <c r="K93" s="37">
        <v>2985</v>
      </c>
      <c r="L93" s="37">
        <v>50292</v>
      </c>
      <c r="M93" s="37">
        <v>60427</v>
      </c>
    </row>
    <row r="94" spans="1:13" ht="13.5">
      <c r="A94" s="85" t="s">
        <v>117</v>
      </c>
      <c r="B94" s="37">
        <v>60427</v>
      </c>
      <c r="C94" s="37">
        <v>53494</v>
      </c>
      <c r="D94" s="37">
        <v>39695</v>
      </c>
      <c r="E94" s="37">
        <v>2799</v>
      </c>
      <c r="F94" s="37">
        <v>0</v>
      </c>
      <c r="G94" s="37">
        <v>80</v>
      </c>
      <c r="H94" s="37">
        <v>11435</v>
      </c>
      <c r="I94" s="37">
        <v>300</v>
      </c>
      <c r="J94" s="37">
        <v>14614</v>
      </c>
      <c r="K94" s="37">
        <v>3857</v>
      </c>
      <c r="L94" s="37">
        <v>58166</v>
      </c>
      <c r="M94" s="37">
        <v>55755</v>
      </c>
    </row>
    <row r="95" spans="1:13" ht="14.25" thickBot="1">
      <c r="A95" s="85" t="s">
        <v>115</v>
      </c>
      <c r="B95" s="71">
        <v>55755</v>
      </c>
      <c r="C95" s="71">
        <v>53222</v>
      </c>
      <c r="D95" s="71">
        <v>35627</v>
      </c>
      <c r="E95" s="71">
        <v>3046</v>
      </c>
      <c r="F95" s="71">
        <v>0</v>
      </c>
      <c r="G95" s="71">
        <v>172</v>
      </c>
      <c r="H95" s="71">
        <v>8104</v>
      </c>
      <c r="I95" s="71">
        <v>570</v>
      </c>
      <c r="J95" s="71">
        <v>11892</v>
      </c>
      <c r="K95" s="71">
        <v>3875</v>
      </c>
      <c r="L95" s="71">
        <v>51394</v>
      </c>
      <c r="M95" s="71">
        <v>57583</v>
      </c>
    </row>
    <row r="96" spans="1:13" ht="14.25" thickTop="1">
      <c r="A96" s="69" t="s">
        <v>98</v>
      </c>
      <c r="B96" s="70"/>
      <c r="C96" s="70">
        <f aca="true" t="shared" si="51" ref="C96:L96">C84</f>
        <v>55694</v>
      </c>
      <c r="D96" s="70">
        <f t="shared" si="51"/>
        <v>41897</v>
      </c>
      <c r="E96" s="70">
        <f t="shared" si="51"/>
        <v>2448</v>
      </c>
      <c r="F96" s="70">
        <f t="shared" si="51"/>
        <v>0</v>
      </c>
      <c r="G96" s="70">
        <f t="shared" si="51"/>
        <v>166</v>
      </c>
      <c r="H96" s="70">
        <f t="shared" si="51"/>
        <v>6852</v>
      </c>
      <c r="I96" s="70">
        <f t="shared" si="51"/>
        <v>770</v>
      </c>
      <c r="J96" s="70">
        <f t="shared" si="51"/>
        <v>10236</v>
      </c>
      <c r="K96" s="70">
        <f t="shared" si="51"/>
        <v>0</v>
      </c>
      <c r="L96" s="70">
        <f t="shared" si="51"/>
        <v>52133</v>
      </c>
      <c r="M96" s="70"/>
    </row>
    <row r="97" spans="1:13" ht="13.5">
      <c r="A97" s="41" t="s">
        <v>99</v>
      </c>
      <c r="B97" s="34"/>
      <c r="C97" s="34">
        <f aca="true" t="shared" si="52" ref="C97:L107">C96+C85</f>
        <v>107976</v>
      </c>
      <c r="D97" s="34">
        <f t="shared" si="52"/>
        <v>77325</v>
      </c>
      <c r="E97" s="34">
        <f t="shared" si="52"/>
        <v>4932</v>
      </c>
      <c r="F97" s="34">
        <f t="shared" si="52"/>
        <v>0</v>
      </c>
      <c r="G97" s="34">
        <f t="shared" si="52"/>
        <v>314</v>
      </c>
      <c r="H97" s="34">
        <f t="shared" si="52"/>
        <v>14051</v>
      </c>
      <c r="I97" s="34">
        <f t="shared" si="52"/>
        <v>1071</v>
      </c>
      <c r="J97" s="34">
        <f t="shared" si="52"/>
        <v>20368</v>
      </c>
      <c r="K97" s="34">
        <f t="shared" si="52"/>
        <v>2499</v>
      </c>
      <c r="L97" s="34">
        <f t="shared" si="52"/>
        <v>100192</v>
      </c>
      <c r="M97" s="34"/>
    </row>
    <row r="98" spans="1:13" ht="13.5">
      <c r="A98" s="42" t="s">
        <v>100</v>
      </c>
      <c r="B98" s="43"/>
      <c r="C98" s="43">
        <f t="shared" si="52"/>
        <v>145317</v>
      </c>
      <c r="D98" s="43">
        <f t="shared" si="52"/>
        <v>108483</v>
      </c>
      <c r="E98" s="43">
        <f t="shared" si="52"/>
        <v>7353</v>
      </c>
      <c r="F98" s="43">
        <f t="shared" si="52"/>
        <v>0</v>
      </c>
      <c r="G98" s="43">
        <f t="shared" si="52"/>
        <v>486</v>
      </c>
      <c r="H98" s="43">
        <f t="shared" si="52"/>
        <v>20954</v>
      </c>
      <c r="I98" s="43">
        <f t="shared" si="52"/>
        <v>2821</v>
      </c>
      <c r="J98" s="43">
        <f t="shared" si="52"/>
        <v>31614</v>
      </c>
      <c r="K98" s="43">
        <f t="shared" si="52"/>
        <v>2499</v>
      </c>
      <c r="L98" s="43">
        <f t="shared" si="52"/>
        <v>142596</v>
      </c>
      <c r="M98" s="43"/>
    </row>
    <row r="99" spans="1:13" ht="13.5">
      <c r="A99" s="42" t="s">
        <v>101</v>
      </c>
      <c r="B99" s="43"/>
      <c r="C99" s="43">
        <f t="shared" si="52"/>
        <v>193418</v>
      </c>
      <c r="D99" s="43">
        <f t="shared" si="52"/>
        <v>144490</v>
      </c>
      <c r="E99" s="43">
        <f t="shared" si="52"/>
        <v>9985</v>
      </c>
      <c r="F99" s="43">
        <f t="shared" si="52"/>
        <v>0</v>
      </c>
      <c r="G99" s="43">
        <f t="shared" si="52"/>
        <v>674</v>
      </c>
      <c r="H99" s="43">
        <f t="shared" si="52"/>
        <v>27066</v>
      </c>
      <c r="I99" s="43">
        <f t="shared" si="52"/>
        <v>4342</v>
      </c>
      <c r="J99" s="43">
        <f t="shared" si="52"/>
        <v>42067</v>
      </c>
      <c r="K99" s="43">
        <f t="shared" si="52"/>
        <v>3450</v>
      </c>
      <c r="L99" s="43">
        <f t="shared" si="52"/>
        <v>190007</v>
      </c>
      <c r="M99" s="67"/>
    </row>
    <row r="100" spans="1:13" ht="13.5">
      <c r="A100" s="41" t="s">
        <v>102</v>
      </c>
      <c r="B100" s="34"/>
      <c r="C100" s="34">
        <f t="shared" si="52"/>
        <v>246658</v>
      </c>
      <c r="D100" s="34">
        <f t="shared" si="52"/>
        <v>180222</v>
      </c>
      <c r="E100" s="34">
        <f t="shared" si="52"/>
        <v>11824</v>
      </c>
      <c r="F100" s="34">
        <f t="shared" si="52"/>
        <v>0</v>
      </c>
      <c r="G100" s="34">
        <f t="shared" si="52"/>
        <v>819</v>
      </c>
      <c r="H100" s="34">
        <f t="shared" si="52"/>
        <v>33823</v>
      </c>
      <c r="I100" s="34">
        <f t="shared" si="52"/>
        <v>5143</v>
      </c>
      <c r="J100" s="34">
        <f t="shared" si="52"/>
        <v>51609</v>
      </c>
      <c r="K100" s="34">
        <f t="shared" si="52"/>
        <v>8442</v>
      </c>
      <c r="L100" s="34">
        <f t="shared" si="52"/>
        <v>240273</v>
      </c>
      <c r="M100" s="34"/>
    </row>
    <row r="101" spans="1:13" ht="13.5">
      <c r="A101" s="42" t="s">
        <v>103</v>
      </c>
      <c r="B101" s="43"/>
      <c r="C101" s="43">
        <f t="shared" si="52"/>
        <v>298370</v>
      </c>
      <c r="D101" s="43">
        <f t="shared" si="52"/>
        <v>217168</v>
      </c>
      <c r="E101" s="43">
        <f t="shared" si="52"/>
        <v>15630</v>
      </c>
      <c r="F101" s="43">
        <f t="shared" si="52"/>
        <v>0</v>
      </c>
      <c r="G101" s="43">
        <f t="shared" si="52"/>
        <v>991</v>
      </c>
      <c r="H101" s="43">
        <f t="shared" si="52"/>
        <v>41744</v>
      </c>
      <c r="I101" s="43">
        <f t="shared" si="52"/>
        <v>5715</v>
      </c>
      <c r="J101" s="43">
        <f t="shared" si="52"/>
        <v>64080</v>
      </c>
      <c r="K101" s="43">
        <f t="shared" si="52"/>
        <v>13484</v>
      </c>
      <c r="L101" s="43">
        <f t="shared" si="52"/>
        <v>294732</v>
      </c>
      <c r="M101" s="43"/>
    </row>
    <row r="102" spans="1:13" ht="13.5">
      <c r="A102" s="42" t="s">
        <v>38</v>
      </c>
      <c r="B102" s="43"/>
      <c r="C102" s="43">
        <f t="shared" si="52"/>
        <v>353948</v>
      </c>
      <c r="D102" s="43">
        <f t="shared" si="52"/>
        <v>256658</v>
      </c>
      <c r="E102" s="43">
        <f t="shared" si="52"/>
        <v>17782</v>
      </c>
      <c r="F102" s="43">
        <f t="shared" si="52"/>
        <v>0</v>
      </c>
      <c r="G102" s="43">
        <f t="shared" si="52"/>
        <v>1131</v>
      </c>
      <c r="H102" s="43">
        <f t="shared" si="52"/>
        <v>48009</v>
      </c>
      <c r="I102" s="43">
        <f t="shared" si="52"/>
        <v>6736</v>
      </c>
      <c r="J102" s="43">
        <f t="shared" si="52"/>
        <v>73658</v>
      </c>
      <c r="K102" s="43">
        <f t="shared" si="52"/>
        <v>16439</v>
      </c>
      <c r="L102" s="43">
        <f t="shared" si="52"/>
        <v>346755</v>
      </c>
      <c r="M102" s="43"/>
    </row>
    <row r="103" spans="1:13" ht="13.5">
      <c r="A103" s="41" t="s">
        <v>39</v>
      </c>
      <c r="B103" s="34"/>
      <c r="C103" s="34">
        <f t="shared" si="52"/>
        <v>404114</v>
      </c>
      <c r="D103" s="34">
        <f t="shared" si="52"/>
        <v>296872</v>
      </c>
      <c r="E103" s="34">
        <f t="shared" si="52"/>
        <v>20203</v>
      </c>
      <c r="F103" s="34">
        <f t="shared" si="52"/>
        <v>0</v>
      </c>
      <c r="G103" s="34">
        <f t="shared" si="52"/>
        <v>1266</v>
      </c>
      <c r="H103" s="34">
        <f t="shared" si="52"/>
        <v>54612</v>
      </c>
      <c r="I103" s="34">
        <f t="shared" si="52"/>
        <v>7305</v>
      </c>
      <c r="J103" s="34">
        <f t="shared" si="52"/>
        <v>83386</v>
      </c>
      <c r="K103" s="34">
        <f t="shared" si="52"/>
        <v>18444</v>
      </c>
      <c r="L103" s="34">
        <f t="shared" si="52"/>
        <v>398702</v>
      </c>
      <c r="M103" s="34"/>
    </row>
    <row r="104" spans="1:13" ht="13.5">
      <c r="A104" s="42" t="s">
        <v>40</v>
      </c>
      <c r="B104" s="43"/>
      <c r="C104" s="43">
        <f t="shared" si="52"/>
        <v>457688</v>
      </c>
      <c r="D104" s="43">
        <f t="shared" si="52"/>
        <v>334221</v>
      </c>
      <c r="E104" s="43">
        <f t="shared" si="52"/>
        <v>22772</v>
      </c>
      <c r="F104" s="43">
        <f t="shared" si="52"/>
        <v>0</v>
      </c>
      <c r="G104" s="43">
        <f t="shared" si="52"/>
        <v>1414</v>
      </c>
      <c r="H104" s="43">
        <f t="shared" si="52"/>
        <v>61286</v>
      </c>
      <c r="I104" s="43">
        <f t="shared" si="52"/>
        <v>8155</v>
      </c>
      <c r="J104" s="43">
        <f t="shared" si="52"/>
        <v>93627</v>
      </c>
      <c r="K104" s="43">
        <f t="shared" si="52"/>
        <v>18444</v>
      </c>
      <c r="L104" s="43">
        <f t="shared" si="52"/>
        <v>446292</v>
      </c>
      <c r="M104" s="43"/>
    </row>
    <row r="105" spans="1:13" ht="13.5">
      <c r="A105" s="42" t="s">
        <v>41</v>
      </c>
      <c r="B105" s="43"/>
      <c r="C105" s="43">
        <f t="shared" si="52"/>
        <v>506979</v>
      </c>
      <c r="D105" s="43">
        <f t="shared" si="52"/>
        <v>371131</v>
      </c>
      <c r="E105" s="43">
        <f t="shared" si="52"/>
        <v>26122</v>
      </c>
      <c r="F105" s="43">
        <f t="shared" si="52"/>
        <v>0</v>
      </c>
      <c r="G105" s="43">
        <f t="shared" si="52"/>
        <v>1574</v>
      </c>
      <c r="H105" s="43">
        <f t="shared" si="52"/>
        <v>68173</v>
      </c>
      <c r="I105" s="43">
        <f t="shared" si="52"/>
        <v>8155</v>
      </c>
      <c r="J105" s="43">
        <f t="shared" si="52"/>
        <v>104024</v>
      </c>
      <c r="K105" s="43">
        <f t="shared" si="52"/>
        <v>21429</v>
      </c>
      <c r="L105" s="43">
        <f t="shared" si="52"/>
        <v>496584</v>
      </c>
      <c r="M105" s="43"/>
    </row>
    <row r="106" spans="1:13" ht="13.5">
      <c r="A106" s="46" t="s">
        <v>42</v>
      </c>
      <c r="B106" s="36"/>
      <c r="C106" s="36">
        <f t="shared" si="52"/>
        <v>560473</v>
      </c>
      <c r="D106" s="36">
        <f t="shared" si="52"/>
        <v>410826</v>
      </c>
      <c r="E106" s="36">
        <f t="shared" si="52"/>
        <v>28921</v>
      </c>
      <c r="F106" s="36">
        <f t="shared" si="52"/>
        <v>0</v>
      </c>
      <c r="G106" s="36">
        <f t="shared" si="52"/>
        <v>1654</v>
      </c>
      <c r="H106" s="36">
        <f t="shared" si="52"/>
        <v>79608</v>
      </c>
      <c r="I106" s="36">
        <f t="shared" si="52"/>
        <v>8455</v>
      </c>
      <c r="J106" s="36">
        <f t="shared" si="52"/>
        <v>118638</v>
      </c>
      <c r="K106" s="36">
        <f t="shared" si="52"/>
        <v>25286</v>
      </c>
      <c r="L106" s="36">
        <f t="shared" si="52"/>
        <v>554750</v>
      </c>
      <c r="M106" s="36"/>
    </row>
    <row r="107" spans="1:13" ht="14.25" thickBot="1">
      <c r="A107" s="72" t="s">
        <v>43</v>
      </c>
      <c r="B107" s="73"/>
      <c r="C107" s="34">
        <f t="shared" si="52"/>
        <v>613695</v>
      </c>
      <c r="D107" s="34">
        <f t="shared" si="52"/>
        <v>446453</v>
      </c>
      <c r="E107" s="34">
        <f t="shared" si="52"/>
        <v>31967</v>
      </c>
      <c r="F107" s="34">
        <f t="shared" si="52"/>
        <v>0</v>
      </c>
      <c r="G107" s="34">
        <f t="shared" si="52"/>
        <v>1826</v>
      </c>
      <c r="H107" s="34">
        <f t="shared" si="52"/>
        <v>87712</v>
      </c>
      <c r="I107" s="34">
        <f t="shared" si="52"/>
        <v>9025</v>
      </c>
      <c r="J107" s="34">
        <f t="shared" si="52"/>
        <v>130530</v>
      </c>
      <c r="K107" s="34">
        <f t="shared" si="52"/>
        <v>29161</v>
      </c>
      <c r="L107" s="34">
        <f t="shared" si="52"/>
        <v>606144</v>
      </c>
      <c r="M107" s="34"/>
    </row>
    <row r="108" spans="1:13" ht="15" thickBot="1" thickTop="1">
      <c r="A108" s="47" t="s">
        <v>67</v>
      </c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1"/>
    </row>
    <row r="109" spans="1:13" ht="15" thickBot="1" thickTop="1">
      <c r="A109" s="51" t="s">
        <v>68</v>
      </c>
      <c r="B109" s="63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3"/>
    </row>
    <row r="110" spans="1:13" ht="15" thickBot="1" thickTop="1">
      <c r="A110" s="47" t="s">
        <v>69</v>
      </c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</row>
    <row r="111" spans="1:13" ht="15" thickBot="1" thickTop="1">
      <c r="A111" s="47" t="s">
        <v>70</v>
      </c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</row>
    <row r="112" spans="1:13" ht="15" thickBot="1" thickTop="1">
      <c r="A112" s="47" t="s">
        <v>71</v>
      </c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</row>
    <row r="113" spans="1:13" ht="15" thickBot="1" thickTop="1">
      <c r="A113" s="47" t="s">
        <v>72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</row>
    <row r="114" spans="1:13" ht="15" thickBot="1" thickTop="1">
      <c r="A114" s="47" t="s">
        <v>73</v>
      </c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</row>
    <row r="115" spans="1:13" ht="15" thickBot="1" thickTop="1">
      <c r="A115" s="47" t="s">
        <v>74</v>
      </c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</row>
    <row r="116" spans="1:13" ht="15" thickBot="1" thickTop="1">
      <c r="A116" s="47" t="s">
        <v>75</v>
      </c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</row>
    <row r="117" spans="1:13" ht="15" thickBot="1" thickTop="1">
      <c r="A117" s="47" t="s">
        <v>76</v>
      </c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</row>
    <row r="118" spans="1:13" ht="15" thickBot="1" thickTop="1">
      <c r="A118" s="47" t="s">
        <v>77</v>
      </c>
      <c r="B118" s="61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1"/>
    </row>
    <row r="119" spans="1:13" ht="15" thickBot="1" thickTop="1">
      <c r="A119" s="56" t="s">
        <v>78</v>
      </c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</row>
    <row r="120" ht="14.25" thickTop="1"/>
    <row r="121" spans="4:10" ht="13.5">
      <c r="D121" s="35" t="s">
        <v>79</v>
      </c>
      <c r="G121" t="s">
        <v>133</v>
      </c>
      <c r="H121" s="35" t="s">
        <v>44</v>
      </c>
      <c r="I121" s="35" t="s">
        <v>46</v>
      </c>
      <c r="J121" s="35" t="s">
        <v>47</v>
      </c>
    </row>
    <row r="122" ht="14.25" thickBot="1">
      <c r="L122" s="35" t="s">
        <v>48</v>
      </c>
    </row>
    <row r="123" spans="1:13" ht="15" thickBot="1" thickTop="1">
      <c r="A123" s="32" t="s">
        <v>49</v>
      </c>
      <c r="B123" s="32" t="s">
        <v>50</v>
      </c>
      <c r="C123" s="32" t="s">
        <v>80</v>
      </c>
      <c r="D123" s="32" t="s">
        <v>81</v>
      </c>
      <c r="E123" s="32" t="s">
        <v>82</v>
      </c>
      <c r="F123" s="32" t="s">
        <v>83</v>
      </c>
      <c r="G123" s="32" t="s">
        <v>93</v>
      </c>
      <c r="H123" s="32" t="s">
        <v>31</v>
      </c>
      <c r="I123" s="32" t="s">
        <v>56</v>
      </c>
      <c r="J123" s="32" t="s">
        <v>33</v>
      </c>
      <c r="K123" s="32" t="s">
        <v>57</v>
      </c>
      <c r="L123" s="32" t="s">
        <v>58</v>
      </c>
      <c r="M123" s="32" t="s">
        <v>59</v>
      </c>
    </row>
    <row r="124" spans="1:13" ht="14.25" thickTop="1">
      <c r="A124" s="84" t="s">
        <v>105</v>
      </c>
      <c r="B124" s="50">
        <v>53421</v>
      </c>
      <c r="C124" s="50">
        <v>20608</v>
      </c>
      <c r="D124" s="50">
        <v>5999</v>
      </c>
      <c r="E124" s="50">
        <v>279</v>
      </c>
      <c r="F124" s="50">
        <v>1117</v>
      </c>
      <c r="G124" s="50">
        <v>320</v>
      </c>
      <c r="H124" s="50">
        <v>1912</v>
      </c>
      <c r="I124" s="50">
        <v>1158</v>
      </c>
      <c r="J124" s="50">
        <v>4786</v>
      </c>
      <c r="K124" s="50">
        <v>8081</v>
      </c>
      <c r="L124" s="50">
        <v>18866</v>
      </c>
      <c r="M124" s="50">
        <v>55163</v>
      </c>
    </row>
    <row r="125" spans="1:13" ht="13.5">
      <c r="A125" s="85" t="s">
        <v>106</v>
      </c>
      <c r="B125" s="34">
        <v>55163</v>
      </c>
      <c r="C125" s="34">
        <v>20561</v>
      </c>
      <c r="D125" s="34">
        <v>5534</v>
      </c>
      <c r="E125" s="34">
        <v>251</v>
      </c>
      <c r="F125" s="34">
        <v>1118</v>
      </c>
      <c r="G125" s="34">
        <v>386</v>
      </c>
      <c r="H125" s="34">
        <v>1892</v>
      </c>
      <c r="I125" s="34">
        <v>1096</v>
      </c>
      <c r="J125" s="34">
        <v>4743</v>
      </c>
      <c r="K125" s="34">
        <v>7512</v>
      </c>
      <c r="L125" s="34">
        <v>17789</v>
      </c>
      <c r="M125" s="34">
        <v>57935</v>
      </c>
    </row>
    <row r="126" spans="1:13" ht="13.5">
      <c r="A126" s="85" t="s">
        <v>107</v>
      </c>
      <c r="B126" s="34">
        <v>57935</v>
      </c>
      <c r="C126" s="34">
        <v>17461</v>
      </c>
      <c r="D126" s="34">
        <v>6113</v>
      </c>
      <c r="E126" s="34">
        <v>273</v>
      </c>
      <c r="F126" s="34">
        <v>1186</v>
      </c>
      <c r="G126" s="34">
        <v>339</v>
      </c>
      <c r="H126" s="34">
        <v>1691</v>
      </c>
      <c r="I126" s="34">
        <v>1157</v>
      </c>
      <c r="J126" s="34">
        <v>4646</v>
      </c>
      <c r="K126" s="34">
        <v>8919</v>
      </c>
      <c r="L126" s="34">
        <v>19678</v>
      </c>
      <c r="M126" s="34">
        <v>55718</v>
      </c>
    </row>
    <row r="127" spans="1:13" ht="13.5">
      <c r="A127" s="85" t="s">
        <v>108</v>
      </c>
      <c r="B127" s="34">
        <v>55718</v>
      </c>
      <c r="C127" s="34">
        <v>17091</v>
      </c>
      <c r="D127" s="34">
        <v>6675</v>
      </c>
      <c r="E127" s="34">
        <v>257</v>
      </c>
      <c r="F127" s="34">
        <v>1234</v>
      </c>
      <c r="G127" s="34">
        <v>293</v>
      </c>
      <c r="H127" s="34">
        <v>1769</v>
      </c>
      <c r="I127" s="34">
        <v>1120</v>
      </c>
      <c r="J127" s="34">
        <v>4673</v>
      </c>
      <c r="K127" s="34">
        <v>9510</v>
      </c>
      <c r="L127" s="34">
        <v>20858</v>
      </c>
      <c r="M127" s="34">
        <v>51951</v>
      </c>
    </row>
    <row r="128" spans="1:13" ht="13.5">
      <c r="A128" s="85" t="s">
        <v>109</v>
      </c>
      <c r="B128" s="34">
        <v>51951</v>
      </c>
      <c r="C128" s="34">
        <v>19268</v>
      </c>
      <c r="D128" s="34">
        <v>5698</v>
      </c>
      <c r="E128" s="34">
        <v>270</v>
      </c>
      <c r="F128" s="34">
        <v>824</v>
      </c>
      <c r="G128" s="34">
        <v>351</v>
      </c>
      <c r="H128" s="34">
        <v>1664</v>
      </c>
      <c r="I128" s="34">
        <v>994</v>
      </c>
      <c r="J128" s="34">
        <v>4103</v>
      </c>
      <c r="K128" s="34">
        <v>8048</v>
      </c>
      <c r="L128" s="34">
        <v>17849</v>
      </c>
      <c r="M128" s="34">
        <v>53370</v>
      </c>
    </row>
    <row r="129" spans="1:13" ht="13.5">
      <c r="A129" s="85" t="s">
        <v>110</v>
      </c>
      <c r="B129" s="34">
        <v>53370</v>
      </c>
      <c r="C129" s="34">
        <v>17826</v>
      </c>
      <c r="D129" s="34">
        <v>5254</v>
      </c>
      <c r="E129" s="34">
        <v>285</v>
      </c>
      <c r="F129" s="34">
        <v>1409</v>
      </c>
      <c r="G129" s="34">
        <v>308</v>
      </c>
      <c r="H129" s="34">
        <v>2044</v>
      </c>
      <c r="I129" s="34">
        <v>1093</v>
      </c>
      <c r="J129" s="34">
        <v>5139</v>
      </c>
      <c r="K129" s="34">
        <v>7923</v>
      </c>
      <c r="L129" s="34">
        <v>18316</v>
      </c>
      <c r="M129" s="34">
        <v>52880</v>
      </c>
    </row>
    <row r="130" spans="1:13" ht="13.5">
      <c r="A130" s="85" t="s">
        <v>111</v>
      </c>
      <c r="B130" s="34">
        <v>52880</v>
      </c>
      <c r="C130" s="34">
        <v>19366</v>
      </c>
      <c r="D130" s="34">
        <v>6062</v>
      </c>
      <c r="E130" s="34">
        <v>271</v>
      </c>
      <c r="F130" s="34">
        <v>929</v>
      </c>
      <c r="G130" s="34">
        <v>483</v>
      </c>
      <c r="H130" s="34">
        <v>2097</v>
      </c>
      <c r="I130" s="34">
        <v>1130</v>
      </c>
      <c r="J130" s="34">
        <v>4910</v>
      </c>
      <c r="K130" s="34">
        <v>8483</v>
      </c>
      <c r="L130" s="34">
        <v>19455</v>
      </c>
      <c r="M130" s="34">
        <v>52791</v>
      </c>
    </row>
    <row r="131" spans="1:13" ht="13.5">
      <c r="A131" s="85" t="s">
        <v>112</v>
      </c>
      <c r="B131" s="34">
        <v>52791</v>
      </c>
      <c r="C131" s="34">
        <v>20825</v>
      </c>
      <c r="D131" s="34">
        <v>5807</v>
      </c>
      <c r="E131" s="34">
        <v>222</v>
      </c>
      <c r="F131" s="34">
        <v>985</v>
      </c>
      <c r="G131" s="34">
        <v>277</v>
      </c>
      <c r="H131" s="34">
        <v>1631</v>
      </c>
      <c r="I131" s="34">
        <v>940</v>
      </c>
      <c r="J131" s="34">
        <v>4055</v>
      </c>
      <c r="K131" s="34">
        <v>7736</v>
      </c>
      <c r="L131" s="34">
        <v>17598</v>
      </c>
      <c r="M131" s="34">
        <v>56018</v>
      </c>
    </row>
    <row r="132" spans="1:13" ht="13.5">
      <c r="A132" s="85" t="s">
        <v>113</v>
      </c>
      <c r="B132" s="37">
        <v>56018</v>
      </c>
      <c r="C132" s="37">
        <v>19161</v>
      </c>
      <c r="D132" s="37">
        <v>5847</v>
      </c>
      <c r="E132" s="37">
        <v>310</v>
      </c>
      <c r="F132" s="37">
        <v>1009</v>
      </c>
      <c r="G132" s="37">
        <v>372</v>
      </c>
      <c r="H132" s="37">
        <v>1732</v>
      </c>
      <c r="I132" s="37">
        <v>1166</v>
      </c>
      <c r="J132" s="37">
        <v>4589</v>
      </c>
      <c r="K132" s="37">
        <v>8995</v>
      </c>
      <c r="L132" s="37">
        <v>19431</v>
      </c>
      <c r="M132" s="37">
        <v>55748</v>
      </c>
    </row>
    <row r="133" spans="1:13" ht="13.5">
      <c r="A133" s="85" t="s">
        <v>114</v>
      </c>
      <c r="B133" s="37">
        <v>55748</v>
      </c>
      <c r="C133" s="37">
        <v>17998</v>
      </c>
      <c r="D133" s="37">
        <v>3868</v>
      </c>
      <c r="E133" s="37">
        <v>279</v>
      </c>
      <c r="F133" s="37">
        <v>1206</v>
      </c>
      <c r="G133" s="37">
        <v>429</v>
      </c>
      <c r="H133" s="37">
        <v>1933</v>
      </c>
      <c r="I133" s="37">
        <v>1535</v>
      </c>
      <c r="J133" s="37">
        <v>5382</v>
      </c>
      <c r="K133" s="37">
        <v>8536</v>
      </c>
      <c r="L133" s="37">
        <v>17786</v>
      </c>
      <c r="M133" s="37">
        <v>55960</v>
      </c>
    </row>
    <row r="134" spans="1:13" ht="13.5">
      <c r="A134" s="85" t="s">
        <v>117</v>
      </c>
      <c r="B134" s="37">
        <v>55960</v>
      </c>
      <c r="C134" s="37">
        <v>19700</v>
      </c>
      <c r="D134" s="37">
        <v>5385</v>
      </c>
      <c r="E134" s="37">
        <v>254</v>
      </c>
      <c r="F134" s="37">
        <v>1060</v>
      </c>
      <c r="G134" s="37">
        <v>330</v>
      </c>
      <c r="H134" s="37">
        <v>1854</v>
      </c>
      <c r="I134" s="37">
        <v>1398</v>
      </c>
      <c r="J134" s="37">
        <v>4896</v>
      </c>
      <c r="K134" s="37">
        <v>8676</v>
      </c>
      <c r="L134" s="37">
        <v>18957</v>
      </c>
      <c r="M134" s="37">
        <v>56703</v>
      </c>
    </row>
    <row r="135" spans="1:13" ht="13.5">
      <c r="A135" s="85" t="s">
        <v>115</v>
      </c>
      <c r="B135" s="37">
        <v>56703</v>
      </c>
      <c r="C135" s="37">
        <v>16814</v>
      </c>
      <c r="D135" s="37">
        <v>3499</v>
      </c>
      <c r="E135" s="37">
        <v>228</v>
      </c>
      <c r="F135" s="37">
        <v>1195</v>
      </c>
      <c r="G135" s="37">
        <v>314</v>
      </c>
      <c r="H135" s="37">
        <v>1824</v>
      </c>
      <c r="I135" s="37">
        <v>1489</v>
      </c>
      <c r="J135" s="37">
        <v>5050</v>
      </c>
      <c r="K135" s="37">
        <v>11035</v>
      </c>
      <c r="L135" s="37">
        <v>19584</v>
      </c>
      <c r="M135" s="37">
        <v>53933</v>
      </c>
    </row>
    <row r="136" spans="1:13" ht="13.5">
      <c r="A136" s="38" t="s">
        <v>90</v>
      </c>
      <c r="B136" s="39"/>
      <c r="C136" s="39">
        <f aca="true" t="shared" si="53" ref="C136:L136">C124</f>
        <v>20608</v>
      </c>
      <c r="D136" s="39">
        <f t="shared" si="53"/>
        <v>5999</v>
      </c>
      <c r="E136" s="39">
        <f t="shared" si="53"/>
        <v>279</v>
      </c>
      <c r="F136" s="39">
        <f t="shared" si="53"/>
        <v>1117</v>
      </c>
      <c r="G136" s="39">
        <f t="shared" si="53"/>
        <v>320</v>
      </c>
      <c r="H136" s="39">
        <f t="shared" si="53"/>
        <v>1912</v>
      </c>
      <c r="I136" s="39">
        <f t="shared" si="53"/>
        <v>1158</v>
      </c>
      <c r="J136" s="39">
        <f t="shared" si="53"/>
        <v>4786</v>
      </c>
      <c r="K136" s="39">
        <f t="shared" si="53"/>
        <v>8081</v>
      </c>
      <c r="L136" s="39">
        <f t="shared" si="53"/>
        <v>18866</v>
      </c>
      <c r="M136" s="39"/>
    </row>
    <row r="137" spans="1:13" ht="13.5">
      <c r="A137" s="41" t="s">
        <v>89</v>
      </c>
      <c r="B137" s="34"/>
      <c r="C137" s="34">
        <f aca="true" t="shared" si="54" ref="C137:C147">C136+C125</f>
        <v>41169</v>
      </c>
      <c r="D137" s="34">
        <f aca="true" t="shared" si="55" ref="D137:D147">D136+D125</f>
        <v>11533</v>
      </c>
      <c r="E137" s="34">
        <f aca="true" t="shared" si="56" ref="E137:E147">E136+E125</f>
        <v>530</v>
      </c>
      <c r="F137" s="34">
        <f aca="true" t="shared" si="57" ref="F137:F147">F136+F125</f>
        <v>2235</v>
      </c>
      <c r="G137" s="34">
        <f aca="true" t="shared" si="58" ref="G137:G147">G136+G125</f>
        <v>706</v>
      </c>
      <c r="H137" s="34">
        <f aca="true" t="shared" si="59" ref="H137:H147">H136+H125</f>
        <v>3804</v>
      </c>
      <c r="I137" s="34">
        <f aca="true" t="shared" si="60" ref="I137:I147">I136+I125</f>
        <v>2254</v>
      </c>
      <c r="J137" s="34">
        <f aca="true" t="shared" si="61" ref="J137:J147">J136+J125</f>
        <v>9529</v>
      </c>
      <c r="K137" s="34">
        <f aca="true" t="shared" si="62" ref="K137:K147">K136+K125</f>
        <v>15593</v>
      </c>
      <c r="L137" s="34">
        <f aca="true" t="shared" si="63" ref="L137:L147">L136+L125</f>
        <v>36655</v>
      </c>
      <c r="M137" s="34"/>
    </row>
    <row r="138" spans="1:13" ht="13.5">
      <c r="A138" s="42" t="s">
        <v>88</v>
      </c>
      <c r="B138" s="43"/>
      <c r="C138" s="43">
        <f t="shared" si="54"/>
        <v>58630</v>
      </c>
      <c r="D138" s="43">
        <f t="shared" si="55"/>
        <v>17646</v>
      </c>
      <c r="E138" s="43">
        <f t="shared" si="56"/>
        <v>803</v>
      </c>
      <c r="F138" s="43">
        <f t="shared" si="57"/>
        <v>3421</v>
      </c>
      <c r="G138" s="43">
        <f t="shared" si="58"/>
        <v>1045</v>
      </c>
      <c r="H138" s="43">
        <f t="shared" si="59"/>
        <v>5495</v>
      </c>
      <c r="I138" s="43">
        <f t="shared" si="60"/>
        <v>3411</v>
      </c>
      <c r="J138" s="43">
        <f t="shared" si="61"/>
        <v>14175</v>
      </c>
      <c r="K138" s="43">
        <f t="shared" si="62"/>
        <v>24512</v>
      </c>
      <c r="L138" s="43">
        <f t="shared" si="63"/>
        <v>56333</v>
      </c>
      <c r="M138" s="43"/>
    </row>
    <row r="139" spans="1:13" ht="13.5">
      <c r="A139" s="41" t="s">
        <v>92</v>
      </c>
      <c r="B139" s="34"/>
      <c r="C139" s="34">
        <f t="shared" si="54"/>
        <v>75721</v>
      </c>
      <c r="D139" s="34">
        <f t="shared" si="55"/>
        <v>24321</v>
      </c>
      <c r="E139" s="34">
        <f t="shared" si="56"/>
        <v>1060</v>
      </c>
      <c r="F139" s="34">
        <f t="shared" si="57"/>
        <v>4655</v>
      </c>
      <c r="G139" s="34">
        <f t="shared" si="58"/>
        <v>1338</v>
      </c>
      <c r="H139" s="34">
        <f t="shared" si="59"/>
        <v>7264</v>
      </c>
      <c r="I139" s="34">
        <f t="shared" si="60"/>
        <v>4531</v>
      </c>
      <c r="J139" s="34">
        <f t="shared" si="61"/>
        <v>18848</v>
      </c>
      <c r="K139" s="34">
        <f t="shared" si="62"/>
        <v>34022</v>
      </c>
      <c r="L139" s="34">
        <f t="shared" si="63"/>
        <v>77191</v>
      </c>
      <c r="M139" s="39"/>
    </row>
    <row r="140" spans="1:13" ht="13.5">
      <c r="A140" s="41" t="s">
        <v>91</v>
      </c>
      <c r="B140" s="34"/>
      <c r="C140" s="34">
        <f t="shared" si="54"/>
        <v>94989</v>
      </c>
      <c r="D140" s="34">
        <f t="shared" si="55"/>
        <v>30019</v>
      </c>
      <c r="E140" s="34">
        <f t="shared" si="56"/>
        <v>1330</v>
      </c>
      <c r="F140" s="34">
        <f t="shared" si="57"/>
        <v>5479</v>
      </c>
      <c r="G140" s="34">
        <f t="shared" si="58"/>
        <v>1689</v>
      </c>
      <c r="H140" s="34">
        <f t="shared" si="59"/>
        <v>8928</v>
      </c>
      <c r="I140" s="34">
        <f t="shared" si="60"/>
        <v>5525</v>
      </c>
      <c r="J140" s="34">
        <f t="shared" si="61"/>
        <v>22951</v>
      </c>
      <c r="K140" s="34">
        <f t="shared" si="62"/>
        <v>42070</v>
      </c>
      <c r="L140" s="34">
        <f t="shared" si="63"/>
        <v>95040</v>
      </c>
      <c r="M140" s="34"/>
    </row>
    <row r="141" spans="1:13" ht="13.5">
      <c r="A141" s="44" t="s">
        <v>87</v>
      </c>
      <c r="B141" s="43"/>
      <c r="C141" s="43">
        <f t="shared" si="54"/>
        <v>112815</v>
      </c>
      <c r="D141" s="43">
        <f t="shared" si="55"/>
        <v>35273</v>
      </c>
      <c r="E141" s="43">
        <f t="shared" si="56"/>
        <v>1615</v>
      </c>
      <c r="F141" s="43">
        <f t="shared" si="57"/>
        <v>6888</v>
      </c>
      <c r="G141" s="43">
        <f t="shared" si="58"/>
        <v>1997</v>
      </c>
      <c r="H141" s="43">
        <f t="shared" si="59"/>
        <v>10972</v>
      </c>
      <c r="I141" s="43">
        <f t="shared" si="60"/>
        <v>6618</v>
      </c>
      <c r="J141" s="43">
        <f t="shared" si="61"/>
        <v>28090</v>
      </c>
      <c r="K141" s="43">
        <f t="shared" si="62"/>
        <v>49993</v>
      </c>
      <c r="L141" s="43">
        <f t="shared" si="63"/>
        <v>113356</v>
      </c>
      <c r="M141" s="45"/>
    </row>
    <row r="142" spans="1:13" ht="13.5">
      <c r="A142" s="41" t="s">
        <v>38</v>
      </c>
      <c r="B142" s="34"/>
      <c r="C142" s="34">
        <f t="shared" si="54"/>
        <v>132181</v>
      </c>
      <c r="D142" s="34">
        <f t="shared" si="55"/>
        <v>41335</v>
      </c>
      <c r="E142" s="34">
        <f t="shared" si="56"/>
        <v>1886</v>
      </c>
      <c r="F142" s="34">
        <f t="shared" si="57"/>
        <v>7817</v>
      </c>
      <c r="G142" s="34">
        <f t="shared" si="58"/>
        <v>2480</v>
      </c>
      <c r="H142" s="34">
        <f t="shared" si="59"/>
        <v>13069</v>
      </c>
      <c r="I142" s="34">
        <f t="shared" si="60"/>
        <v>7748</v>
      </c>
      <c r="J142" s="34">
        <f t="shared" si="61"/>
        <v>33000</v>
      </c>
      <c r="K142" s="34">
        <f t="shared" si="62"/>
        <v>58476</v>
      </c>
      <c r="L142" s="34">
        <f t="shared" si="63"/>
        <v>132811</v>
      </c>
      <c r="M142" s="34"/>
    </row>
    <row r="143" spans="1:13" ht="13.5">
      <c r="A143" s="46" t="s">
        <v>39</v>
      </c>
      <c r="B143" s="36"/>
      <c r="C143" s="36">
        <f t="shared" si="54"/>
        <v>153006</v>
      </c>
      <c r="D143" s="36">
        <f t="shared" si="55"/>
        <v>47142</v>
      </c>
      <c r="E143" s="36">
        <f t="shared" si="56"/>
        <v>2108</v>
      </c>
      <c r="F143" s="36">
        <f t="shared" si="57"/>
        <v>8802</v>
      </c>
      <c r="G143" s="36">
        <f t="shared" si="58"/>
        <v>2757</v>
      </c>
      <c r="H143" s="36">
        <f t="shared" si="59"/>
        <v>14700</v>
      </c>
      <c r="I143" s="36">
        <f t="shared" si="60"/>
        <v>8688</v>
      </c>
      <c r="J143" s="36">
        <f t="shared" si="61"/>
        <v>37055</v>
      </c>
      <c r="K143" s="36">
        <f t="shared" si="62"/>
        <v>66212</v>
      </c>
      <c r="L143" s="36">
        <f t="shared" si="63"/>
        <v>150409</v>
      </c>
      <c r="M143" s="36"/>
    </row>
    <row r="144" spans="1:13" ht="13.5">
      <c r="A144" s="46" t="s">
        <v>40</v>
      </c>
      <c r="B144" s="36"/>
      <c r="C144" s="36">
        <f t="shared" si="54"/>
        <v>172167</v>
      </c>
      <c r="D144" s="36">
        <f t="shared" si="55"/>
        <v>52989</v>
      </c>
      <c r="E144" s="36">
        <f t="shared" si="56"/>
        <v>2418</v>
      </c>
      <c r="F144" s="36">
        <f t="shared" si="57"/>
        <v>9811</v>
      </c>
      <c r="G144" s="36">
        <f t="shared" si="58"/>
        <v>3129</v>
      </c>
      <c r="H144" s="36">
        <f t="shared" si="59"/>
        <v>16432</v>
      </c>
      <c r="I144" s="36">
        <f t="shared" si="60"/>
        <v>9854</v>
      </c>
      <c r="J144" s="36">
        <f t="shared" si="61"/>
        <v>41644</v>
      </c>
      <c r="K144" s="36">
        <f t="shared" si="62"/>
        <v>75207</v>
      </c>
      <c r="L144" s="36">
        <f t="shared" si="63"/>
        <v>169840</v>
      </c>
      <c r="M144" s="36"/>
    </row>
    <row r="145" spans="1:13" ht="13.5">
      <c r="A145" s="41" t="s">
        <v>41</v>
      </c>
      <c r="B145" s="34"/>
      <c r="C145" s="34">
        <f t="shared" si="54"/>
        <v>190165</v>
      </c>
      <c r="D145" s="34">
        <f t="shared" si="55"/>
        <v>56857</v>
      </c>
      <c r="E145" s="34">
        <f t="shared" si="56"/>
        <v>2697</v>
      </c>
      <c r="F145" s="34">
        <f t="shared" si="57"/>
        <v>11017</v>
      </c>
      <c r="G145" s="34">
        <f t="shared" si="58"/>
        <v>3558</v>
      </c>
      <c r="H145" s="34">
        <f t="shared" si="59"/>
        <v>18365</v>
      </c>
      <c r="I145" s="34">
        <f t="shared" si="60"/>
        <v>11389</v>
      </c>
      <c r="J145" s="34">
        <f t="shared" si="61"/>
        <v>47026</v>
      </c>
      <c r="K145" s="34">
        <f t="shared" si="62"/>
        <v>83743</v>
      </c>
      <c r="L145" s="34">
        <f t="shared" si="63"/>
        <v>187626</v>
      </c>
      <c r="M145" s="34"/>
    </row>
    <row r="146" spans="1:13" ht="13.5">
      <c r="A146" s="46" t="s">
        <v>42</v>
      </c>
      <c r="B146" s="36"/>
      <c r="C146" s="36">
        <f t="shared" si="54"/>
        <v>209865</v>
      </c>
      <c r="D146" s="36">
        <f t="shared" si="55"/>
        <v>62242</v>
      </c>
      <c r="E146" s="36">
        <f t="shared" si="56"/>
        <v>2951</v>
      </c>
      <c r="F146" s="36">
        <f t="shared" si="57"/>
        <v>12077</v>
      </c>
      <c r="G146" s="36">
        <f t="shared" si="58"/>
        <v>3888</v>
      </c>
      <c r="H146" s="36">
        <f t="shared" si="59"/>
        <v>20219</v>
      </c>
      <c r="I146" s="36">
        <f t="shared" si="60"/>
        <v>12787</v>
      </c>
      <c r="J146" s="36">
        <f t="shared" si="61"/>
        <v>51922</v>
      </c>
      <c r="K146" s="36">
        <f t="shared" si="62"/>
        <v>92419</v>
      </c>
      <c r="L146" s="36">
        <f t="shared" si="63"/>
        <v>206583</v>
      </c>
      <c r="M146" s="36"/>
    </row>
    <row r="147" spans="1:13" ht="14.25" thickBot="1">
      <c r="A147" s="41" t="s">
        <v>43</v>
      </c>
      <c r="B147" s="34"/>
      <c r="C147" s="34">
        <f t="shared" si="54"/>
        <v>226679</v>
      </c>
      <c r="D147" s="34">
        <f t="shared" si="55"/>
        <v>65741</v>
      </c>
      <c r="E147" s="34">
        <f t="shared" si="56"/>
        <v>3179</v>
      </c>
      <c r="F147" s="34">
        <f t="shared" si="57"/>
        <v>13272</v>
      </c>
      <c r="G147" s="34">
        <f t="shared" si="58"/>
        <v>4202</v>
      </c>
      <c r="H147" s="34">
        <f t="shared" si="59"/>
        <v>22043</v>
      </c>
      <c r="I147" s="34">
        <f t="shared" si="60"/>
        <v>14276</v>
      </c>
      <c r="J147" s="34">
        <f t="shared" si="61"/>
        <v>56972</v>
      </c>
      <c r="K147" s="34">
        <f t="shared" si="62"/>
        <v>103454</v>
      </c>
      <c r="L147" s="34">
        <f t="shared" si="63"/>
        <v>226167</v>
      </c>
      <c r="M147" s="34"/>
    </row>
    <row r="148" spans="1:13" ht="15" thickBot="1" thickTop="1">
      <c r="A148" s="47" t="s">
        <v>66</v>
      </c>
      <c r="B148" s="48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8"/>
    </row>
    <row r="149" spans="1:13" ht="15" thickBot="1" thickTop="1">
      <c r="A149" s="47" t="s">
        <v>67</v>
      </c>
      <c r="B149" s="48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50"/>
    </row>
    <row r="150" spans="1:13" ht="15" thickBot="1" thickTop="1">
      <c r="A150" s="51" t="s">
        <v>68</v>
      </c>
      <c r="B150" s="52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53"/>
    </row>
    <row r="151" spans="1:13" ht="15" thickBot="1" thickTop="1">
      <c r="A151" s="47" t="s">
        <v>69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</row>
    <row r="152" spans="1:13" ht="15" thickBot="1" thickTop="1">
      <c r="A152" s="47" t="s">
        <v>70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</row>
    <row r="153" spans="1:13" ht="15" thickBot="1" thickTop="1">
      <c r="A153" s="47" t="s">
        <v>71</v>
      </c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</row>
    <row r="154" spans="1:13" ht="15" thickBot="1" thickTop="1">
      <c r="A154" s="47" t="s">
        <v>72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</row>
    <row r="155" spans="1:13" ht="15" thickBot="1" thickTop="1">
      <c r="A155" s="47" t="s">
        <v>73</v>
      </c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</row>
    <row r="156" spans="1:13" ht="15" thickBot="1" thickTop="1">
      <c r="A156" s="47" t="s">
        <v>74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</row>
    <row r="157" spans="1:13" ht="15" thickBot="1" thickTop="1">
      <c r="A157" s="47" t="s">
        <v>75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</row>
    <row r="158" spans="1:13" ht="15" thickBot="1" thickTop="1">
      <c r="A158" s="47" t="s">
        <v>76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</row>
    <row r="159" spans="1:13" ht="15" thickBot="1" thickTop="1">
      <c r="A159" s="47" t="s">
        <v>77</v>
      </c>
      <c r="B159" s="55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55"/>
    </row>
    <row r="160" spans="1:13" ht="15" thickBot="1" thickTop="1">
      <c r="A160" s="56" t="s">
        <v>78</v>
      </c>
      <c r="B160" s="60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</row>
    <row r="161" ht="14.25" thickTop="1"/>
  </sheetData>
  <sheetProtection/>
  <printOptions horizontalCentered="1" verticalCentered="1"/>
  <pageMargins left="0.1968503937007874" right="0.15748031496062992" top="0" bottom="0.15748031496062992" header="0.1968503937007874" footer="0.15748031496062992"/>
  <pageSetup horizontalDpi="600" verticalDpi="600" orientation="portrait" paperSize="9" scale="71" r:id="rId1"/>
  <rowBreaks count="1" manualBreakCount="1">
    <brk id="8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JCIA</dc:creator>
  <cp:keywords/>
  <dc:description/>
  <cp:lastModifiedBy>JCIA</cp:lastModifiedBy>
  <cp:lastPrinted>2016-03-08T07:21:46Z</cp:lastPrinted>
  <dcterms:created xsi:type="dcterms:W3CDTF">2010-03-18T02:52:06Z</dcterms:created>
  <dcterms:modified xsi:type="dcterms:W3CDTF">2016-03-08T07:29:58Z</dcterms:modified>
  <cp:category/>
  <cp:version/>
  <cp:contentType/>
  <cp:contentStatus/>
</cp:coreProperties>
</file>