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25" activeTab="0"/>
  </bookViews>
  <sheets>
    <sheet name="H２３　ＣＰ実績" sheetId="1" r:id="rId1"/>
  </sheets>
  <externalReferences>
    <externalReference r:id="rId4"/>
  </externalReferences>
  <definedNames>
    <definedName name="_xlnm.Print_Area" localSheetId="0">'H２３　ＣＰ実績'!$A$1:$S$41</definedName>
  </definedNames>
  <calcPr fullCalcOnLoad="1"/>
</workbook>
</file>

<file path=xl/sharedStrings.xml><?xml version="1.0" encoding="utf-8"?>
<sst xmlns="http://schemas.openxmlformats.org/spreadsheetml/2006/main" count="105" uniqueCount="50">
  <si>
    <t>２月</t>
  </si>
  <si>
    <t>３月</t>
  </si>
  <si>
    <t>４月</t>
  </si>
  <si>
    <t>５月</t>
  </si>
  <si>
    <t>６月</t>
  </si>
  <si>
    <t>８月</t>
  </si>
  <si>
    <t>９月</t>
  </si>
  <si>
    <t>１０月</t>
  </si>
  <si>
    <t>１１月</t>
  </si>
  <si>
    <t>１２月</t>
  </si>
  <si>
    <t>日本ポリプロピレンフィルム工業会</t>
  </si>
  <si>
    <t>表－１　</t>
  </si>
  <si>
    <t>無延伸ポリプロピレン（ＣＰＰ）フィルム生産、出荷、在庫実績</t>
  </si>
  <si>
    <t>　　　＜単位 ： トン、　％＞</t>
  </si>
  <si>
    <t>生　　産</t>
  </si>
  <si>
    <t>国内出荷</t>
  </si>
  <si>
    <t>輸　　出</t>
  </si>
  <si>
    <t>出荷計</t>
  </si>
  <si>
    <t>在　　庫</t>
  </si>
  <si>
    <t>年</t>
  </si>
  <si>
    <t>月</t>
  </si>
  <si>
    <t>数量</t>
  </si>
  <si>
    <t>前月比</t>
  </si>
  <si>
    <t>前年比</t>
  </si>
  <si>
    <t>１月</t>
  </si>
  <si>
    <t>７月</t>
  </si>
  <si>
    <t>累計</t>
  </si>
  <si>
    <t>表－２　無延伸ポリプロピレン（ＣＰＰ）フィルム内需内訳</t>
  </si>
  <si>
    <t>表－３　無延伸ポリプロピレン（ＣＰＰ）フィルム地区別出荷実績</t>
  </si>
  <si>
    <t>　　　　＜単位：　トン、％＞</t>
  </si>
  <si>
    <t>＜単位：トン、％＞</t>
  </si>
  <si>
    <t>食品</t>
  </si>
  <si>
    <t>工業用</t>
  </si>
  <si>
    <t>繊維・雑貨・他</t>
  </si>
  <si>
    <t>内需計</t>
  </si>
  <si>
    <t>関東地区以北</t>
  </si>
  <si>
    <t>中部地区</t>
  </si>
  <si>
    <t>関西地区以西</t>
  </si>
  <si>
    <t>２月</t>
  </si>
  <si>
    <t>注：　関東地区、中部地区及び関西地区区分は、各社の販売</t>
  </si>
  <si>
    <t>エリアによる区分に従っている。</t>
  </si>
  <si>
    <t>２３年</t>
  </si>
  <si>
    <t>－</t>
  </si>
  <si>
    <t>％</t>
  </si>
  <si>
    <t>22年12月累計</t>
  </si>
  <si>
    <t>*平成22年12月</t>
  </si>
  <si>
    <t>H22年12月
累計</t>
  </si>
  <si>
    <t>＊H22年12月</t>
  </si>
  <si>
    <t>*H22年12月</t>
  </si>
  <si>
    <t>平成２３年　無延伸ポリプロピレン（ＣＰＰ）フィルム生産・出荷・在庫等実績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</si>
</sst>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[$-411]ge\.m\.d;@"/>
    <numFmt numFmtId="179" formatCode="0.0_);[Red]\(0.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176" fontId="0" fillId="0" borderId="15" xfId="48" applyNumberFormat="1" applyFont="1" applyFill="1" applyBorder="1" applyAlignment="1">
      <alignment vertical="center" wrapText="1"/>
    </xf>
    <xf numFmtId="177" fontId="0" fillId="0" borderId="17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176" fontId="0" fillId="0" borderId="12" xfId="48" applyNumberFormat="1" applyFont="1" applyFill="1" applyBorder="1" applyAlignment="1">
      <alignment vertical="center" wrapText="1"/>
    </xf>
    <xf numFmtId="177" fontId="0" fillId="0" borderId="13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176" fontId="0" fillId="0" borderId="18" xfId="48" applyNumberFormat="1" applyFont="1" applyFill="1" applyBorder="1" applyAlignment="1">
      <alignment vertical="center" wrapText="1"/>
    </xf>
    <xf numFmtId="177" fontId="0" fillId="0" borderId="20" xfId="0" applyNumberFormat="1" applyFill="1" applyBorder="1" applyAlignment="1">
      <alignment horizontal="right" vertical="center"/>
    </xf>
    <xf numFmtId="177" fontId="0" fillId="0" borderId="19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7" fontId="0" fillId="0" borderId="23" xfId="0" applyNumberFormat="1" applyFill="1" applyBorder="1" applyAlignment="1">
      <alignment horizontal="right" vertical="center"/>
    </xf>
    <xf numFmtId="176" fontId="0" fillId="0" borderId="17" xfId="48" applyNumberFormat="1" applyFont="1" applyFill="1" applyBorder="1" applyAlignment="1">
      <alignment vertical="center" wrapText="1"/>
    </xf>
    <xf numFmtId="0" fontId="0" fillId="0" borderId="24" xfId="0" applyFill="1" applyBorder="1" applyAlignment="1">
      <alignment horizontal="right" vertical="center"/>
    </xf>
    <xf numFmtId="176" fontId="0" fillId="0" borderId="25" xfId="48" applyNumberFormat="1" applyFont="1" applyFill="1" applyBorder="1" applyAlignment="1">
      <alignment vertical="center" wrapText="1"/>
    </xf>
    <xf numFmtId="177" fontId="0" fillId="0" borderId="26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horizontal="right" vertical="center"/>
    </xf>
    <xf numFmtId="179" fontId="0" fillId="0" borderId="27" xfId="48" applyNumberFormat="1" applyFont="1" applyFill="1" applyBorder="1" applyAlignment="1">
      <alignment horizontal="right" vertical="center"/>
    </xf>
    <xf numFmtId="179" fontId="0" fillId="0" borderId="16" xfId="0" applyNumberFormat="1" applyFill="1" applyBorder="1" applyAlignment="1">
      <alignment horizontal="right" vertical="center"/>
    </xf>
    <xf numFmtId="179" fontId="0" fillId="0" borderId="16" xfId="0" applyNumberFormat="1" applyFill="1" applyBorder="1" applyAlignment="1">
      <alignment vertical="center"/>
    </xf>
    <xf numFmtId="179" fontId="0" fillId="0" borderId="27" xfId="48" applyNumberFormat="1" applyFont="1" applyFill="1" applyBorder="1" applyAlignment="1">
      <alignment vertical="center"/>
    </xf>
    <xf numFmtId="176" fontId="0" fillId="0" borderId="15" xfId="48" applyNumberFormat="1" applyFont="1" applyFill="1" applyBorder="1" applyAlignment="1">
      <alignment wrapText="1"/>
    </xf>
    <xf numFmtId="177" fontId="0" fillId="0" borderId="28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vertical="center"/>
    </xf>
    <xf numFmtId="176" fontId="0" fillId="0" borderId="20" xfId="48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77" fontId="0" fillId="0" borderId="14" xfId="0" applyNumberForma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vertical="center"/>
    </xf>
    <xf numFmtId="176" fontId="0" fillId="0" borderId="15" xfId="48" applyNumberFormat="1" applyFont="1" applyFill="1" applyBorder="1" applyAlignment="1">
      <alignment vertical="center" wrapText="1"/>
    </xf>
    <xf numFmtId="177" fontId="0" fillId="0" borderId="17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42" fillId="0" borderId="30" xfId="48" applyNumberFormat="1" applyFont="1" applyFill="1" applyBorder="1" applyAlignment="1">
      <alignment vertical="center" wrapText="1"/>
    </xf>
    <xf numFmtId="0" fontId="42" fillId="0" borderId="31" xfId="0" applyFont="1" applyFill="1" applyBorder="1" applyAlignment="1">
      <alignment vertical="center"/>
    </xf>
    <xf numFmtId="176" fontId="42" fillId="0" borderId="30" xfId="0" applyNumberFormat="1" applyFont="1" applyFill="1" applyBorder="1" applyAlignment="1">
      <alignment vertical="center" wrapTex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76" fontId="0" fillId="0" borderId="17" xfId="48" applyNumberFormat="1" applyFont="1" applyFill="1" applyBorder="1" applyAlignment="1">
      <alignment vertical="center" wrapText="1"/>
    </xf>
    <xf numFmtId="0" fontId="0" fillId="0" borderId="33" xfId="0" applyFill="1" applyBorder="1" applyAlignment="1">
      <alignment horizontal="center" vertical="center"/>
    </xf>
    <xf numFmtId="179" fontId="0" fillId="0" borderId="19" xfId="0" applyNumberFormat="1" applyFill="1" applyBorder="1" applyAlignment="1">
      <alignment vertical="center"/>
    </xf>
    <xf numFmtId="179" fontId="0" fillId="0" borderId="34" xfId="48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 wrapText="1"/>
    </xf>
    <xf numFmtId="176" fontId="42" fillId="0" borderId="31" xfId="0" applyNumberFormat="1" applyFont="1" applyFill="1" applyBorder="1" applyAlignment="1">
      <alignment horizontal="right" vertical="center" wrapText="1"/>
    </xf>
    <xf numFmtId="38" fontId="0" fillId="0" borderId="36" xfId="48" applyFont="1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178" fontId="6" fillId="0" borderId="30" xfId="0" applyNumberFormat="1" applyFont="1" applyFill="1" applyBorder="1" applyAlignment="1" quotePrefix="1">
      <alignment horizontal="center" vertical="center"/>
    </xf>
    <xf numFmtId="178" fontId="6" fillId="0" borderId="32" xfId="0" applyNumberFormat="1" applyFont="1" applyFill="1" applyBorder="1" applyAlignment="1">
      <alignment horizontal="center" vertical="center"/>
    </xf>
    <xf numFmtId="178" fontId="6" fillId="0" borderId="3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&#20107;&#21209;&#23616;&#29992;)&#10047;CP%20&#36039;1-&#9313;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Ｈ２３　ＣＰ実績"/>
      <sheetName val="Ｈ２２　ＣＰ実績"/>
      <sheetName val="Ｈ２１　ＣＰ実績"/>
      <sheetName val="Ｈ２０年　ＣＰ実績 (2)"/>
      <sheetName val="Ｈ２０年　ＣＰ実績"/>
      <sheetName val="　Ｈ１９　"/>
      <sheetName val="Sheet3"/>
    </sheetNames>
    <sheetDataSet>
      <sheetData sheetId="1">
        <row r="7">
          <cell r="D7">
            <v>11575</v>
          </cell>
          <cell r="G7">
            <v>11294</v>
          </cell>
          <cell r="J7">
            <v>323</v>
          </cell>
          <cell r="M7">
            <v>11617</v>
          </cell>
          <cell r="P7">
            <v>19066</v>
          </cell>
        </row>
        <row r="8">
          <cell r="D8">
            <v>12819</v>
          </cell>
          <cell r="G8">
            <v>11882</v>
          </cell>
          <cell r="J8">
            <v>421</v>
          </cell>
          <cell r="M8">
            <v>12303</v>
          </cell>
        </row>
        <row r="9">
          <cell r="D9">
            <v>13607</v>
          </cell>
          <cell r="G9">
            <v>13514</v>
          </cell>
          <cell r="J9">
            <v>468</v>
          </cell>
          <cell r="M9">
            <v>13982</v>
          </cell>
        </row>
        <row r="10">
          <cell r="D10">
            <v>13908</v>
          </cell>
          <cell r="G10">
            <v>14865</v>
          </cell>
          <cell r="J10">
            <v>452</v>
          </cell>
          <cell r="M10">
            <v>15317</v>
          </cell>
        </row>
        <row r="11">
          <cell r="D11">
            <v>12904</v>
          </cell>
          <cell r="G11">
            <v>12412</v>
          </cell>
          <cell r="J11">
            <v>459</v>
          </cell>
          <cell r="M11">
            <v>12871</v>
          </cell>
        </row>
        <row r="12">
          <cell r="D12">
            <v>14290</v>
          </cell>
          <cell r="G12">
            <v>12205</v>
          </cell>
          <cell r="J12">
            <v>531</v>
          </cell>
          <cell r="M12">
            <v>12736</v>
          </cell>
        </row>
        <row r="13">
          <cell r="D13">
            <v>14393</v>
          </cell>
          <cell r="G13">
            <v>13218</v>
          </cell>
          <cell r="J13">
            <v>573</v>
          </cell>
          <cell r="M13">
            <v>13791</v>
          </cell>
        </row>
        <row r="14">
          <cell r="D14">
            <v>11353</v>
          </cell>
          <cell r="G14">
            <v>11654</v>
          </cell>
          <cell r="J14">
            <v>486</v>
          </cell>
          <cell r="M14">
            <v>12140</v>
          </cell>
        </row>
        <row r="15">
          <cell r="D15">
            <v>14010</v>
          </cell>
          <cell r="G15">
            <v>13152</v>
          </cell>
          <cell r="J15">
            <v>448</v>
          </cell>
          <cell r="M15">
            <v>13600</v>
          </cell>
        </row>
        <row r="16">
          <cell r="D16">
            <v>13997</v>
          </cell>
          <cell r="G16">
            <v>13285</v>
          </cell>
          <cell r="J16">
            <v>395</v>
          </cell>
          <cell r="M16">
            <v>13680</v>
          </cell>
        </row>
        <row r="17">
          <cell r="D17">
            <v>14600</v>
          </cell>
          <cell r="G17">
            <v>14282</v>
          </cell>
          <cell r="J17">
            <v>372</v>
          </cell>
          <cell r="M17">
            <v>14654</v>
          </cell>
        </row>
        <row r="18">
          <cell r="D18">
            <v>13324</v>
          </cell>
          <cell r="G18">
            <v>12748</v>
          </cell>
          <cell r="J18">
            <v>543</v>
          </cell>
          <cell r="M18">
            <v>13291</v>
          </cell>
          <cell r="P18">
            <v>19906</v>
          </cell>
        </row>
        <row r="26">
          <cell r="C26">
            <v>8868</v>
          </cell>
          <cell r="E26">
            <v>864</v>
          </cell>
          <cell r="G26">
            <v>1562</v>
          </cell>
          <cell r="I26">
            <v>11294</v>
          </cell>
        </row>
        <row r="27">
          <cell r="C27">
            <v>9350</v>
          </cell>
          <cell r="E27">
            <v>967</v>
          </cell>
          <cell r="G27">
            <v>1565</v>
          </cell>
          <cell r="I27">
            <v>11882</v>
          </cell>
        </row>
        <row r="28">
          <cell r="C28">
            <v>10703</v>
          </cell>
          <cell r="E28">
            <v>987</v>
          </cell>
          <cell r="G28">
            <v>1824</v>
          </cell>
          <cell r="I28">
            <v>13514</v>
          </cell>
        </row>
        <row r="29">
          <cell r="C29">
            <v>12020</v>
          </cell>
          <cell r="E29">
            <v>988</v>
          </cell>
          <cell r="G29">
            <v>1857</v>
          </cell>
          <cell r="I29">
            <v>14865</v>
          </cell>
        </row>
        <row r="30">
          <cell r="C30">
            <v>9675</v>
          </cell>
          <cell r="E30">
            <v>1056</v>
          </cell>
          <cell r="G30">
            <v>1681</v>
          </cell>
          <cell r="I30">
            <v>12412</v>
          </cell>
        </row>
        <row r="31">
          <cell r="C31">
            <v>9489</v>
          </cell>
          <cell r="E31">
            <v>1132</v>
          </cell>
          <cell r="G31">
            <v>1584</v>
          </cell>
          <cell r="I31">
            <v>12205</v>
          </cell>
        </row>
        <row r="32">
          <cell r="C32">
            <v>10420</v>
          </cell>
          <cell r="E32">
            <v>1212</v>
          </cell>
          <cell r="G32">
            <v>1586</v>
          </cell>
          <cell r="I32">
            <v>13218</v>
          </cell>
        </row>
        <row r="33">
          <cell r="C33">
            <v>9177</v>
          </cell>
          <cell r="E33">
            <v>1030</v>
          </cell>
          <cell r="G33">
            <v>1447</v>
          </cell>
          <cell r="I33">
            <v>11654</v>
          </cell>
        </row>
        <row r="34">
          <cell r="C34">
            <v>10364</v>
          </cell>
          <cell r="E34">
            <v>1114</v>
          </cell>
          <cell r="G34">
            <v>1674</v>
          </cell>
          <cell r="I34">
            <v>13152</v>
          </cell>
        </row>
        <row r="35">
          <cell r="C35">
            <v>10819</v>
          </cell>
          <cell r="E35">
            <v>702</v>
          </cell>
          <cell r="G35">
            <v>1764</v>
          </cell>
          <cell r="I35">
            <v>13285</v>
          </cell>
        </row>
        <row r="36">
          <cell r="C36">
            <v>11868</v>
          </cell>
          <cell r="E36">
            <v>645</v>
          </cell>
          <cell r="G36">
            <v>1769</v>
          </cell>
          <cell r="I36">
            <v>14282</v>
          </cell>
        </row>
        <row r="37">
          <cell r="C37">
            <v>10351</v>
          </cell>
          <cell r="E37">
            <v>801</v>
          </cell>
          <cell r="G37">
            <v>1596</v>
          </cell>
          <cell r="I37">
            <v>12748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U41"/>
  <sheetViews>
    <sheetView tabSelected="1" zoomScalePageLayoutView="0" workbookViewId="0" topLeftCell="A1">
      <selection activeCell="K16" sqref="K16"/>
    </sheetView>
  </sheetViews>
  <sheetFormatPr defaultColWidth="9.00390625" defaultRowHeight="13.5"/>
  <cols>
    <col min="1" max="1" width="3.375" style="3" customWidth="1"/>
    <col min="2" max="2" width="9.50390625" style="3" customWidth="1"/>
    <col min="3" max="3" width="7.875" style="3" customWidth="1"/>
    <col min="4" max="4" width="8.00390625" style="3" customWidth="1"/>
    <col min="5" max="5" width="6.75390625" style="3" customWidth="1"/>
    <col min="6" max="6" width="7.125" style="3" customWidth="1"/>
    <col min="7" max="7" width="7.75390625" style="3" customWidth="1"/>
    <col min="8" max="8" width="7.125" style="3" customWidth="1"/>
    <col min="9" max="9" width="8.50390625" style="3" customWidth="1"/>
    <col min="10" max="11" width="7.50390625" style="3" customWidth="1"/>
    <col min="12" max="12" width="9.50390625" style="3" customWidth="1"/>
    <col min="13" max="13" width="8.25390625" style="3" customWidth="1"/>
    <col min="14" max="14" width="7.25390625" style="3" customWidth="1"/>
    <col min="15" max="15" width="8.00390625" style="3" customWidth="1"/>
    <col min="16" max="16" width="8.375" style="3" customWidth="1"/>
    <col min="17" max="17" width="7.375" style="3" customWidth="1"/>
    <col min="18" max="18" width="7.875" style="3" bestFit="1" customWidth="1"/>
    <col min="19" max="19" width="7.50390625" style="3" customWidth="1"/>
    <col min="20" max="20" width="7.625" style="3" customWidth="1"/>
    <col min="21" max="21" width="8.625" style="3" bestFit="1" customWidth="1"/>
    <col min="22" max="22" width="7.875" style="3" customWidth="1"/>
    <col min="23" max="16384" width="9.00390625" style="3" customWidth="1"/>
  </cols>
  <sheetData>
    <row r="1" spans="2:18" s="1" customFormat="1" ht="24" customHeight="1">
      <c r="B1" s="77" t="s">
        <v>49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2:18" ht="18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3.5">
      <c r="O3" s="3" t="s">
        <v>10</v>
      </c>
    </row>
    <row r="4" spans="2:16" ht="21.75" customHeight="1" thickBot="1">
      <c r="B4" s="4" t="s">
        <v>11</v>
      </c>
      <c r="C4" s="3" t="s">
        <v>12</v>
      </c>
      <c r="D4" s="5"/>
      <c r="E4" s="5"/>
      <c r="F4" s="5"/>
      <c r="G4" s="5"/>
      <c r="H4" s="5"/>
      <c r="P4" s="3" t="s">
        <v>13</v>
      </c>
    </row>
    <row r="5" spans="2:18" ht="18.75" customHeight="1">
      <c r="B5" s="6"/>
      <c r="C5" s="7"/>
      <c r="D5" s="78" t="s">
        <v>14</v>
      </c>
      <c r="E5" s="79"/>
      <c r="F5" s="80"/>
      <c r="G5" s="78" t="s">
        <v>15</v>
      </c>
      <c r="H5" s="79"/>
      <c r="I5" s="80"/>
      <c r="J5" s="78" t="s">
        <v>16</v>
      </c>
      <c r="K5" s="79"/>
      <c r="L5" s="80"/>
      <c r="M5" s="78" t="s">
        <v>17</v>
      </c>
      <c r="N5" s="79"/>
      <c r="O5" s="80"/>
      <c r="P5" s="78" t="s">
        <v>18</v>
      </c>
      <c r="Q5" s="79"/>
      <c r="R5" s="80"/>
    </row>
    <row r="6" spans="2:18" ht="18" customHeight="1">
      <c r="B6" s="72" t="s">
        <v>19</v>
      </c>
      <c r="C6" s="73" t="s">
        <v>20</v>
      </c>
      <c r="D6" s="8" t="s">
        <v>21</v>
      </c>
      <c r="E6" s="9" t="s">
        <v>22</v>
      </c>
      <c r="F6" s="10" t="s">
        <v>23</v>
      </c>
      <c r="G6" s="8" t="s">
        <v>21</v>
      </c>
      <c r="H6" s="11" t="s">
        <v>22</v>
      </c>
      <c r="I6" s="10" t="s">
        <v>23</v>
      </c>
      <c r="J6" s="8" t="s">
        <v>21</v>
      </c>
      <c r="K6" s="9" t="s">
        <v>22</v>
      </c>
      <c r="L6" s="10" t="s">
        <v>23</v>
      </c>
      <c r="M6" s="8" t="s">
        <v>21</v>
      </c>
      <c r="N6" s="9" t="s">
        <v>22</v>
      </c>
      <c r="O6" s="10" t="s">
        <v>23</v>
      </c>
      <c r="P6" s="8" t="s">
        <v>21</v>
      </c>
      <c r="Q6" s="9" t="s">
        <v>22</v>
      </c>
      <c r="R6" s="10" t="s">
        <v>23</v>
      </c>
    </row>
    <row r="7" spans="2:18" ht="13.5">
      <c r="B7" s="12" t="s">
        <v>41</v>
      </c>
      <c r="C7" s="13" t="s">
        <v>24</v>
      </c>
      <c r="D7" s="14">
        <v>12495</v>
      </c>
      <c r="E7" s="15">
        <v>93.8</v>
      </c>
      <c r="F7" s="53">
        <f>D7/'[1]Ｈ２２　ＣＰ実績'!D7*100</f>
        <v>107.94816414686825</v>
      </c>
      <c r="G7" s="14">
        <v>11608</v>
      </c>
      <c r="H7" s="15">
        <v>91.1</v>
      </c>
      <c r="I7" s="53">
        <f>G7/'[1]Ｈ２２　ＣＰ実績'!G7*100</f>
        <v>102.78023729413847</v>
      </c>
      <c r="J7" s="17">
        <v>563</v>
      </c>
      <c r="K7" s="15">
        <v>103.7</v>
      </c>
      <c r="L7" s="53">
        <f>J7/'[1]Ｈ２２　ＣＰ実績'!J7*100</f>
        <v>174.30340557275542</v>
      </c>
      <c r="M7" s="14">
        <v>12171</v>
      </c>
      <c r="N7" s="15">
        <v>91.6</v>
      </c>
      <c r="O7" s="53">
        <f>M7/'[1]Ｈ２２　ＣＰ実績'!M7*100</f>
        <v>104.76887320306447</v>
      </c>
      <c r="P7" s="14">
        <v>20230</v>
      </c>
      <c r="Q7" s="15">
        <v>101.6</v>
      </c>
      <c r="R7" s="53">
        <f>P7/'[1]Ｈ２２　ＣＰ実績'!P7*100</f>
        <v>106.10510857022972</v>
      </c>
    </row>
    <row r="8" spans="2:18" ht="13.5">
      <c r="B8" s="17"/>
      <c r="C8" s="13" t="s">
        <v>0</v>
      </c>
      <c r="D8" s="14">
        <v>13121</v>
      </c>
      <c r="E8" s="15">
        <v>105</v>
      </c>
      <c r="F8" s="53">
        <v>102.4</v>
      </c>
      <c r="G8" s="54">
        <v>12215</v>
      </c>
      <c r="H8" s="55">
        <v>105.2</v>
      </c>
      <c r="I8" s="53">
        <v>102.8</v>
      </c>
      <c r="J8" s="56">
        <v>426</v>
      </c>
      <c r="K8" s="55">
        <v>75.7</v>
      </c>
      <c r="L8" s="53">
        <v>101.2</v>
      </c>
      <c r="M8" s="54">
        <v>12641</v>
      </c>
      <c r="N8" s="55">
        <v>103.9</v>
      </c>
      <c r="O8" s="53">
        <v>102.7</v>
      </c>
      <c r="P8" s="54">
        <v>20710</v>
      </c>
      <c r="Q8" s="55">
        <v>102.4</v>
      </c>
      <c r="R8" s="53">
        <v>105.8</v>
      </c>
    </row>
    <row r="9" spans="2:18" ht="13.5">
      <c r="B9" s="17"/>
      <c r="C9" s="13" t="s">
        <v>1</v>
      </c>
      <c r="D9" s="14">
        <v>11303</v>
      </c>
      <c r="E9" s="15">
        <v>86.1</v>
      </c>
      <c r="F9" s="53">
        <v>83.1</v>
      </c>
      <c r="G9" s="54">
        <v>14045</v>
      </c>
      <c r="H9" s="55">
        <v>115</v>
      </c>
      <c r="I9" s="53">
        <v>103.9</v>
      </c>
      <c r="J9" s="56">
        <v>509</v>
      </c>
      <c r="K9" s="55">
        <v>119.5</v>
      </c>
      <c r="L9" s="53">
        <v>108.8</v>
      </c>
      <c r="M9" s="54">
        <v>14554</v>
      </c>
      <c r="N9" s="55">
        <v>115.1</v>
      </c>
      <c r="O9" s="53">
        <v>104.1</v>
      </c>
      <c r="P9" s="54">
        <v>17459</v>
      </c>
      <c r="Q9" s="55">
        <v>84.3</v>
      </c>
      <c r="R9" s="53">
        <v>90.9</v>
      </c>
    </row>
    <row r="10" spans="2:18" ht="13.5">
      <c r="B10" s="17"/>
      <c r="C10" s="13" t="s">
        <v>2</v>
      </c>
      <c r="D10" s="14">
        <v>14627</v>
      </c>
      <c r="E10" s="15">
        <v>129.4</v>
      </c>
      <c r="F10" s="16">
        <v>105.2</v>
      </c>
      <c r="G10" s="14">
        <v>15306</v>
      </c>
      <c r="H10" s="15">
        <v>109</v>
      </c>
      <c r="I10" s="16">
        <v>103</v>
      </c>
      <c r="J10" s="17">
        <v>237</v>
      </c>
      <c r="K10" s="15">
        <v>46.6</v>
      </c>
      <c r="L10" s="16">
        <v>52.4</v>
      </c>
      <c r="M10" s="14">
        <v>15543</v>
      </c>
      <c r="N10" s="15">
        <v>106.8</v>
      </c>
      <c r="O10" s="16">
        <v>101.5</v>
      </c>
      <c r="P10" s="14">
        <v>16543</v>
      </c>
      <c r="Q10" s="15">
        <v>94.8</v>
      </c>
      <c r="R10" s="16">
        <v>92.9</v>
      </c>
    </row>
    <row r="11" spans="2:18" ht="13.5">
      <c r="B11" s="17"/>
      <c r="C11" s="13" t="s">
        <v>3</v>
      </c>
      <c r="D11" s="14">
        <v>14427</v>
      </c>
      <c r="E11" s="15">
        <v>98.6</v>
      </c>
      <c r="F11" s="16">
        <v>111.8</v>
      </c>
      <c r="G11" s="14">
        <v>13692</v>
      </c>
      <c r="H11" s="15">
        <v>89.5</v>
      </c>
      <c r="I11" s="16">
        <v>110.3</v>
      </c>
      <c r="J11" s="17">
        <v>383</v>
      </c>
      <c r="K11" s="15">
        <v>161.6</v>
      </c>
      <c r="L11" s="16">
        <v>83.4</v>
      </c>
      <c r="M11" s="14">
        <v>14075</v>
      </c>
      <c r="N11" s="15">
        <v>90.6</v>
      </c>
      <c r="O11" s="16">
        <v>109.4</v>
      </c>
      <c r="P11" s="14">
        <v>16895</v>
      </c>
      <c r="Q11" s="15">
        <v>102.1</v>
      </c>
      <c r="R11" s="16">
        <v>94.8</v>
      </c>
    </row>
    <row r="12" spans="2:18" ht="13.5">
      <c r="B12" s="18"/>
      <c r="C12" s="19" t="s">
        <v>4</v>
      </c>
      <c r="D12" s="20">
        <v>15759</v>
      </c>
      <c r="E12" s="21">
        <v>109.2</v>
      </c>
      <c r="F12" s="22">
        <v>110.3</v>
      </c>
      <c r="G12" s="14">
        <v>13836</v>
      </c>
      <c r="H12" s="21">
        <v>101.1</v>
      </c>
      <c r="I12" s="22">
        <v>113.4</v>
      </c>
      <c r="J12" s="18">
        <v>283</v>
      </c>
      <c r="K12" s="21">
        <v>73.9</v>
      </c>
      <c r="L12" s="22">
        <v>53.3</v>
      </c>
      <c r="M12" s="20">
        <v>14119</v>
      </c>
      <c r="N12" s="21">
        <v>100.3</v>
      </c>
      <c r="O12" s="22">
        <v>110.9</v>
      </c>
      <c r="P12" s="20">
        <v>18535</v>
      </c>
      <c r="Q12" s="21">
        <v>109.7</v>
      </c>
      <c r="R12" s="22">
        <v>95.6</v>
      </c>
    </row>
    <row r="13" spans="2:18" ht="13.5">
      <c r="B13" s="17"/>
      <c r="C13" s="13" t="s">
        <v>25</v>
      </c>
      <c r="D13" s="14">
        <v>15202</v>
      </c>
      <c r="E13" s="15">
        <v>96.5</v>
      </c>
      <c r="F13" s="16">
        <v>105.6</v>
      </c>
      <c r="G13" s="14">
        <v>13011</v>
      </c>
      <c r="H13" s="15">
        <v>94</v>
      </c>
      <c r="I13" s="16">
        <v>98.4</v>
      </c>
      <c r="J13" s="23">
        <v>259</v>
      </c>
      <c r="K13" s="15">
        <v>91.5</v>
      </c>
      <c r="L13" s="16">
        <v>45.2</v>
      </c>
      <c r="M13" s="14">
        <v>13270</v>
      </c>
      <c r="N13" s="15">
        <v>94</v>
      </c>
      <c r="O13" s="16">
        <v>96.2</v>
      </c>
      <c r="P13" s="14">
        <v>20467</v>
      </c>
      <c r="Q13" s="15">
        <v>110.4</v>
      </c>
      <c r="R13" s="16">
        <v>102.4</v>
      </c>
    </row>
    <row r="14" spans="2:18" ht="13.5">
      <c r="B14" s="17"/>
      <c r="C14" s="13" t="s">
        <v>5</v>
      </c>
      <c r="D14" s="14">
        <v>12907</v>
      </c>
      <c r="E14" s="15">
        <v>84.9</v>
      </c>
      <c r="F14" s="16">
        <v>113.7</v>
      </c>
      <c r="G14" s="14">
        <v>11767</v>
      </c>
      <c r="H14" s="15">
        <v>90.4</v>
      </c>
      <c r="I14" s="16">
        <v>101</v>
      </c>
      <c r="J14" s="17">
        <v>305</v>
      </c>
      <c r="K14" s="15">
        <v>117.8</v>
      </c>
      <c r="L14" s="16">
        <v>62.8</v>
      </c>
      <c r="M14" s="14">
        <v>12072</v>
      </c>
      <c r="N14" s="15">
        <v>91</v>
      </c>
      <c r="O14" s="16">
        <v>99.4</v>
      </c>
      <c r="P14" s="14">
        <v>21302</v>
      </c>
      <c r="Q14" s="15">
        <v>104.1</v>
      </c>
      <c r="R14" s="16">
        <v>110.9</v>
      </c>
    </row>
    <row r="15" spans="2:18" ht="13.5">
      <c r="B15" s="17"/>
      <c r="C15" s="13" t="s">
        <v>6</v>
      </c>
      <c r="D15" s="14">
        <v>13725</v>
      </c>
      <c r="E15" s="15">
        <v>106.3</v>
      </c>
      <c r="F15" s="16">
        <v>98</v>
      </c>
      <c r="G15" s="14">
        <v>11838</v>
      </c>
      <c r="H15" s="15">
        <v>100.6</v>
      </c>
      <c r="I15" s="16">
        <v>90</v>
      </c>
      <c r="J15" s="17">
        <v>291</v>
      </c>
      <c r="K15" s="15">
        <v>95.4</v>
      </c>
      <c r="L15" s="16">
        <v>65</v>
      </c>
      <c r="M15" s="14">
        <v>12129</v>
      </c>
      <c r="N15" s="15">
        <v>100.5</v>
      </c>
      <c r="O15" s="16">
        <v>89.2</v>
      </c>
      <c r="P15" s="14">
        <v>22898</v>
      </c>
      <c r="Q15" s="15">
        <v>107.5</v>
      </c>
      <c r="R15" s="16">
        <v>116.8</v>
      </c>
    </row>
    <row r="16" spans="2:18" ht="13.5">
      <c r="B16" s="17"/>
      <c r="C16" s="13" t="s">
        <v>7</v>
      </c>
      <c r="D16" s="14">
        <v>13342</v>
      </c>
      <c r="E16" s="15">
        <v>97.2</v>
      </c>
      <c r="F16" s="16">
        <v>95.3</v>
      </c>
      <c r="G16" s="14">
        <v>12046</v>
      </c>
      <c r="H16" s="15">
        <v>101.8</v>
      </c>
      <c r="I16" s="16">
        <v>90.7</v>
      </c>
      <c r="J16" s="17">
        <v>382</v>
      </c>
      <c r="K16" s="15">
        <v>131.3</v>
      </c>
      <c r="L16" s="16">
        <v>96.7</v>
      </c>
      <c r="M16" s="14">
        <v>12428</v>
      </c>
      <c r="N16" s="15">
        <v>102.5</v>
      </c>
      <c r="O16" s="16">
        <v>90.8</v>
      </c>
      <c r="P16" s="14">
        <v>23812</v>
      </c>
      <c r="Q16" s="15">
        <v>104</v>
      </c>
      <c r="R16" s="16">
        <v>119.5</v>
      </c>
    </row>
    <row r="17" spans="2:18" ht="13.5">
      <c r="B17" s="17"/>
      <c r="C17" s="13" t="s">
        <v>8</v>
      </c>
      <c r="D17" s="14">
        <v>13087</v>
      </c>
      <c r="E17" s="15">
        <v>98.1</v>
      </c>
      <c r="F17" s="16">
        <v>89.6</v>
      </c>
      <c r="G17" s="14">
        <v>12564</v>
      </c>
      <c r="H17" s="15">
        <v>104.3</v>
      </c>
      <c r="I17" s="16">
        <v>88</v>
      </c>
      <c r="J17" s="17">
        <v>307</v>
      </c>
      <c r="K17" s="15">
        <v>80.4</v>
      </c>
      <c r="L17" s="16">
        <v>82.5</v>
      </c>
      <c r="M17" s="14">
        <v>12871</v>
      </c>
      <c r="N17" s="15">
        <v>103.6</v>
      </c>
      <c r="O17" s="16">
        <v>87.8</v>
      </c>
      <c r="P17" s="14">
        <v>24028</v>
      </c>
      <c r="Q17" s="15">
        <v>100.9</v>
      </c>
      <c r="R17" s="16">
        <v>120.9</v>
      </c>
    </row>
    <row r="18" spans="2:18" ht="13.5">
      <c r="B18" s="17"/>
      <c r="C18" s="13" t="s">
        <v>9</v>
      </c>
      <c r="D18" s="14">
        <v>11867</v>
      </c>
      <c r="E18" s="15">
        <v>90.7</v>
      </c>
      <c r="F18" s="16">
        <v>89.1</v>
      </c>
      <c r="G18" s="14">
        <v>11333</v>
      </c>
      <c r="H18" s="15">
        <v>90.2</v>
      </c>
      <c r="I18" s="16">
        <v>88.9</v>
      </c>
      <c r="J18" s="17">
        <v>441</v>
      </c>
      <c r="K18" s="15">
        <v>143.6</v>
      </c>
      <c r="L18" s="16">
        <v>81.2</v>
      </c>
      <c r="M18" s="14">
        <v>11774</v>
      </c>
      <c r="N18" s="15">
        <v>91.5</v>
      </c>
      <c r="O18" s="16">
        <v>88.6</v>
      </c>
      <c r="P18" s="14">
        <v>24121</v>
      </c>
      <c r="Q18" s="15">
        <v>100.4</v>
      </c>
      <c r="R18" s="16">
        <v>121.2</v>
      </c>
    </row>
    <row r="19" spans="2:18" ht="18" customHeight="1" thickBot="1">
      <c r="B19" s="24"/>
      <c r="C19" s="25" t="s">
        <v>26</v>
      </c>
      <c r="D19" s="26">
        <f>SUM(D7:D18)</f>
        <v>161862</v>
      </c>
      <c r="E19" s="27" t="s">
        <v>42</v>
      </c>
      <c r="F19" s="28">
        <f>ROUND(D19/D20*100,1)</f>
        <v>100.7</v>
      </c>
      <c r="G19" s="26">
        <f>SUM(G7:G18)</f>
        <v>153261</v>
      </c>
      <c r="H19" s="27" t="s">
        <v>42</v>
      </c>
      <c r="I19" s="28">
        <f>ROUND(G19/G20*100,1)</f>
        <v>99.2</v>
      </c>
      <c r="J19" s="26">
        <f>SUM(J7:J18)</f>
        <v>4386</v>
      </c>
      <c r="K19" s="27" t="s">
        <v>42</v>
      </c>
      <c r="L19" s="28">
        <f>ROUND(J19/J20*100,1)</f>
        <v>80.2</v>
      </c>
      <c r="M19" s="26">
        <f>SUM(M7:M18)</f>
        <v>157647</v>
      </c>
      <c r="N19" s="27" t="s">
        <v>42</v>
      </c>
      <c r="O19" s="28">
        <f>ROUND(M19/M20*100,1)</f>
        <v>98.5</v>
      </c>
      <c r="P19" s="26">
        <v>24121</v>
      </c>
      <c r="Q19" s="27"/>
      <c r="R19" s="28">
        <v>121.2</v>
      </c>
    </row>
    <row r="20" spans="2:18" ht="18.75" customHeight="1" thickBot="1">
      <c r="B20" s="74" t="s">
        <v>44</v>
      </c>
      <c r="C20" s="75"/>
      <c r="D20" s="57">
        <f>SUM('[1]Ｈ２２　ＣＰ実績'!D7:D18)</f>
        <v>160780</v>
      </c>
      <c r="E20" s="58"/>
      <c r="F20" s="58"/>
      <c r="G20" s="57">
        <f>SUM('[1]Ｈ２２　ＣＰ実績'!G7:G18)</f>
        <v>154511</v>
      </c>
      <c r="H20" s="58"/>
      <c r="I20" s="58"/>
      <c r="J20" s="57">
        <f>SUM('[1]Ｈ２２　ＣＰ実績'!J7:J18)</f>
        <v>5471</v>
      </c>
      <c r="K20" s="58"/>
      <c r="L20" s="58"/>
      <c r="M20" s="57">
        <f>SUM('[1]Ｈ２２　ＣＰ実績'!M7:M18)</f>
        <v>159982</v>
      </c>
      <c r="N20" s="58"/>
      <c r="O20" s="58"/>
      <c r="P20" s="59">
        <f>'[1]Ｈ２２　ＣＰ実績'!P18</f>
        <v>19906</v>
      </c>
      <c r="Q20" s="60"/>
      <c r="R20" s="61"/>
    </row>
    <row r="21" spans="2:18" ht="18.75" customHeight="1" thickBot="1">
      <c r="B21" s="76" t="s">
        <v>45</v>
      </c>
      <c r="C21" s="75"/>
      <c r="D21" s="57">
        <f>'[1]Ｈ２２　ＣＰ実績'!D18</f>
        <v>13324</v>
      </c>
      <c r="E21" s="58"/>
      <c r="F21" s="58"/>
      <c r="G21" s="57">
        <f>'[1]Ｈ２２　ＣＰ実績'!G18</f>
        <v>12748</v>
      </c>
      <c r="H21" s="58"/>
      <c r="I21" s="58"/>
      <c r="J21" s="57">
        <f>'[1]Ｈ２２　ＣＰ実績'!J18</f>
        <v>543</v>
      </c>
      <c r="K21" s="58"/>
      <c r="L21" s="58"/>
      <c r="M21" s="57">
        <f>'[1]Ｈ２２　ＣＰ実績'!M18</f>
        <v>13291</v>
      </c>
      <c r="N21" s="58"/>
      <c r="O21" s="58"/>
      <c r="P21" s="59">
        <f>'[1]Ｈ２２　ＣＰ実績'!P18</f>
        <v>19906</v>
      </c>
      <c r="Q21" s="60"/>
      <c r="R21" s="61"/>
    </row>
    <row r="22" spans="2:18" ht="25.5" customHeight="1">
      <c r="B22" s="29" t="s">
        <v>27</v>
      </c>
      <c r="C22" s="50"/>
      <c r="D22" s="51"/>
      <c r="E22" s="51"/>
      <c r="F22" s="51"/>
      <c r="G22" s="51"/>
      <c r="H22" s="29"/>
      <c r="I22" s="29"/>
      <c r="L22" s="29" t="s">
        <v>28</v>
      </c>
      <c r="M22" s="29"/>
      <c r="N22" s="29"/>
      <c r="O22" s="29"/>
      <c r="P22" s="29"/>
      <c r="Q22" s="29"/>
      <c r="R22" s="29"/>
    </row>
    <row r="23" spans="8:17" ht="12.75" customHeight="1" thickBot="1">
      <c r="H23" s="29" t="s">
        <v>29</v>
      </c>
      <c r="I23" s="29"/>
      <c r="Q23" s="29" t="s">
        <v>30</v>
      </c>
    </row>
    <row r="24" spans="2:18" ht="18" customHeight="1">
      <c r="B24" s="81" t="s">
        <v>41</v>
      </c>
      <c r="C24" s="78" t="s">
        <v>31</v>
      </c>
      <c r="D24" s="83"/>
      <c r="E24" s="84" t="s">
        <v>32</v>
      </c>
      <c r="F24" s="83"/>
      <c r="G24" s="84" t="s">
        <v>33</v>
      </c>
      <c r="H24" s="80"/>
      <c r="I24" s="78" t="s">
        <v>34</v>
      </c>
      <c r="J24" s="80"/>
      <c r="L24" s="81" t="s">
        <v>41</v>
      </c>
      <c r="M24" s="78" t="s">
        <v>35</v>
      </c>
      <c r="N24" s="80"/>
      <c r="O24" s="78" t="s">
        <v>36</v>
      </c>
      <c r="P24" s="80"/>
      <c r="Q24" s="78" t="s">
        <v>37</v>
      </c>
      <c r="R24" s="80"/>
    </row>
    <row r="25" spans="2:18" ht="13.5">
      <c r="B25" s="82"/>
      <c r="C25" s="8" t="s">
        <v>21</v>
      </c>
      <c r="D25" s="9" t="s">
        <v>23</v>
      </c>
      <c r="E25" s="9" t="s">
        <v>21</v>
      </c>
      <c r="F25" s="9" t="s">
        <v>23</v>
      </c>
      <c r="G25" s="9" t="s">
        <v>21</v>
      </c>
      <c r="H25" s="10" t="s">
        <v>23</v>
      </c>
      <c r="I25" s="8" t="s">
        <v>21</v>
      </c>
      <c r="J25" s="10" t="s">
        <v>23</v>
      </c>
      <c r="L25" s="82"/>
      <c r="M25" s="30" t="s">
        <v>21</v>
      </c>
      <c r="N25" s="31" t="s">
        <v>43</v>
      </c>
      <c r="O25" s="8" t="s">
        <v>21</v>
      </c>
      <c r="P25" s="10" t="s">
        <v>43</v>
      </c>
      <c r="Q25" s="30" t="s">
        <v>21</v>
      </c>
      <c r="R25" s="31" t="s">
        <v>43</v>
      </c>
    </row>
    <row r="26" spans="2:18" ht="13.5">
      <c r="B26" s="32" t="s">
        <v>24</v>
      </c>
      <c r="C26" s="14">
        <v>9146</v>
      </c>
      <c r="D26" s="15">
        <f>ROUND(C26/'[1]Ｈ２２　ＣＰ実績'!C26*100,1)</f>
        <v>103.1</v>
      </c>
      <c r="E26" s="35">
        <v>881</v>
      </c>
      <c r="F26" s="15">
        <f>ROUND(E26/'[1]Ｈ２２　ＣＰ実績'!E26*100,1)</f>
        <v>102</v>
      </c>
      <c r="G26" s="35">
        <v>1581</v>
      </c>
      <c r="H26" s="36">
        <f>ROUND(G26/'[1]Ｈ２２　ＣＰ実績'!G26*100,1)</f>
        <v>101.2</v>
      </c>
      <c r="I26" s="14">
        <f aca="true" t="shared" si="0" ref="I26:I37">C26+E26+G26</f>
        <v>11608</v>
      </c>
      <c r="J26" s="52">
        <f>ROUND(I26/'[1]Ｈ２２　ＣＰ実績'!I26*100,1)</f>
        <v>102.8</v>
      </c>
      <c r="L26" s="34" t="s">
        <v>24</v>
      </c>
      <c r="M26" s="14">
        <v>4914</v>
      </c>
      <c r="N26" s="16">
        <v>42.3</v>
      </c>
      <c r="O26" s="35">
        <v>1712</v>
      </c>
      <c r="P26" s="36">
        <v>14.7</v>
      </c>
      <c r="Q26" s="14">
        <v>4982</v>
      </c>
      <c r="R26" s="37">
        <v>42.9</v>
      </c>
    </row>
    <row r="27" spans="2:18" ht="13.5">
      <c r="B27" s="32" t="s">
        <v>38</v>
      </c>
      <c r="C27" s="14">
        <v>9914</v>
      </c>
      <c r="D27" s="15">
        <f>ROUND(C27/'[1]Ｈ２２　ＣＰ実績'!C27*100,1)</f>
        <v>106</v>
      </c>
      <c r="E27" s="62">
        <v>814</v>
      </c>
      <c r="F27" s="15">
        <f>ROUND(E27/'[1]Ｈ２２　ＣＰ実績'!E27*100,1)</f>
        <v>84.2</v>
      </c>
      <c r="G27" s="62">
        <v>1487</v>
      </c>
      <c r="H27" s="36">
        <f>ROUND(G27/'[1]Ｈ２２　ＣＰ実績'!G27*100,1)</f>
        <v>95</v>
      </c>
      <c r="I27" s="54">
        <f t="shared" si="0"/>
        <v>12215</v>
      </c>
      <c r="J27" s="52">
        <f>ROUND(I27/'[1]Ｈ２２　ＣＰ実績'!I27*100,1)</f>
        <v>102.8</v>
      </c>
      <c r="L27" s="34" t="s">
        <v>0</v>
      </c>
      <c r="M27" s="14">
        <v>5237</v>
      </c>
      <c r="N27" s="16">
        <v>42.9</v>
      </c>
      <c r="O27" s="35">
        <v>1875</v>
      </c>
      <c r="P27" s="36">
        <v>15.3</v>
      </c>
      <c r="Q27" s="14">
        <v>5103</v>
      </c>
      <c r="R27" s="37">
        <v>41.8</v>
      </c>
    </row>
    <row r="28" spans="2:18" ht="13.5">
      <c r="B28" s="32" t="s">
        <v>1</v>
      </c>
      <c r="C28" s="14">
        <v>11619</v>
      </c>
      <c r="D28" s="15">
        <f>ROUND(C28/'[1]Ｈ２２　ＣＰ実績'!C28*100,1)</f>
        <v>108.6</v>
      </c>
      <c r="E28" s="33">
        <v>733</v>
      </c>
      <c r="F28" s="15">
        <f>ROUND(E28/'[1]Ｈ２２　ＣＰ実績'!E28*100,1)</f>
        <v>74.3</v>
      </c>
      <c r="G28" s="33">
        <v>1693</v>
      </c>
      <c r="H28" s="36">
        <f>ROUND(G28/'[1]Ｈ２２　ＣＰ実績'!G28*100,1)</f>
        <v>92.8</v>
      </c>
      <c r="I28" s="54">
        <f t="shared" si="0"/>
        <v>14045</v>
      </c>
      <c r="J28" s="52">
        <f>ROUND(I28/'[1]Ｈ２２　ＣＰ実績'!I28*100,1)</f>
        <v>103.9</v>
      </c>
      <c r="L28" s="34" t="s">
        <v>1</v>
      </c>
      <c r="M28" s="14">
        <v>5161</v>
      </c>
      <c r="N28" s="16">
        <v>36.7</v>
      </c>
      <c r="O28" s="35">
        <v>2301</v>
      </c>
      <c r="P28" s="36">
        <v>16.44</v>
      </c>
      <c r="Q28" s="14">
        <v>6583</v>
      </c>
      <c r="R28" s="37">
        <v>46.9</v>
      </c>
    </row>
    <row r="29" spans="2:18" ht="13.5">
      <c r="B29" s="32" t="s">
        <v>2</v>
      </c>
      <c r="C29" s="14">
        <v>12785</v>
      </c>
      <c r="D29" s="15">
        <f>ROUND(C29/'[1]Ｈ２２　ＣＰ実績'!C29*100,1)</f>
        <v>106.4</v>
      </c>
      <c r="E29" s="33">
        <v>780</v>
      </c>
      <c r="F29" s="15">
        <f>ROUND(E29/'[1]Ｈ２２　ＣＰ実績'!E29*100,1)</f>
        <v>78.9</v>
      </c>
      <c r="G29" s="33">
        <v>1741</v>
      </c>
      <c r="H29" s="36">
        <f>ROUND(G29/'[1]Ｈ２２　ＣＰ実績'!G29*100,1)</f>
        <v>93.8</v>
      </c>
      <c r="I29" s="54">
        <f t="shared" si="0"/>
        <v>15306</v>
      </c>
      <c r="J29" s="52">
        <f>ROUND(I29/'[1]Ｈ２２　ＣＰ実績'!I29*100,1)</f>
        <v>103</v>
      </c>
      <c r="L29" s="34" t="s">
        <v>2</v>
      </c>
      <c r="M29" s="14">
        <v>6408</v>
      </c>
      <c r="N29" s="16">
        <v>41.9</v>
      </c>
      <c r="O29" s="35">
        <v>2318</v>
      </c>
      <c r="P29" s="38">
        <v>15.1</v>
      </c>
      <c r="Q29" s="14">
        <v>6580</v>
      </c>
      <c r="R29" s="39">
        <v>43</v>
      </c>
    </row>
    <row r="30" spans="2:18" ht="13.5">
      <c r="B30" s="32" t="s">
        <v>3</v>
      </c>
      <c r="C30" s="14">
        <v>11270</v>
      </c>
      <c r="D30" s="15">
        <f>ROUND(C30/'[1]Ｈ２２　ＣＰ実績'!C30*100,1)</f>
        <v>116.5</v>
      </c>
      <c r="E30" s="33">
        <v>822</v>
      </c>
      <c r="F30" s="15">
        <f>ROUND(E30/'[1]Ｈ２２　ＣＰ実績'!E30*100,1)</f>
        <v>77.8</v>
      </c>
      <c r="G30" s="33">
        <v>1600</v>
      </c>
      <c r="H30" s="36">
        <f>ROUND(G30/'[1]Ｈ２２　ＣＰ実績'!G30*100,1)</f>
        <v>95.2</v>
      </c>
      <c r="I30" s="14">
        <f t="shared" si="0"/>
        <v>13692</v>
      </c>
      <c r="J30" s="52">
        <f>ROUND(I30/'[1]Ｈ２２　ＣＰ実績'!I30*100,1)</f>
        <v>110.3</v>
      </c>
      <c r="L30" s="34" t="s">
        <v>3</v>
      </c>
      <c r="M30" s="14">
        <v>5701</v>
      </c>
      <c r="N30" s="16">
        <v>41.6</v>
      </c>
      <c r="O30" s="35">
        <v>1973</v>
      </c>
      <c r="P30" s="41">
        <v>14.4</v>
      </c>
      <c r="Q30" s="42">
        <v>6018</v>
      </c>
      <c r="R30" s="39">
        <v>44</v>
      </c>
    </row>
    <row r="31" spans="2:18" ht="13.5">
      <c r="B31" s="32" t="s">
        <v>4</v>
      </c>
      <c r="C31" s="14">
        <v>11514</v>
      </c>
      <c r="D31" s="15">
        <f>ROUND(C31/'[1]Ｈ２２　ＣＰ実績'!C31*100,1)</f>
        <v>121.3</v>
      </c>
      <c r="E31" s="33">
        <v>730</v>
      </c>
      <c r="F31" s="15">
        <f>ROUND(E31/'[1]Ｈ２２　ＣＰ実績'!E31*100,1)</f>
        <v>64.5</v>
      </c>
      <c r="G31" s="33">
        <v>1592</v>
      </c>
      <c r="H31" s="36">
        <f>ROUND(G31/'[1]Ｈ２２　ＣＰ実績'!G31*100,1)</f>
        <v>100.5</v>
      </c>
      <c r="I31" s="14">
        <f t="shared" si="0"/>
        <v>13836</v>
      </c>
      <c r="J31" s="52">
        <f>ROUND(I31/'[1]Ｈ２２　ＣＰ実績'!I31*100,1)</f>
        <v>113.4</v>
      </c>
      <c r="L31" s="34" t="s">
        <v>4</v>
      </c>
      <c r="M31" s="14">
        <v>5816</v>
      </c>
      <c r="N31" s="16">
        <v>42</v>
      </c>
      <c r="O31" s="35">
        <v>2222</v>
      </c>
      <c r="P31" s="41">
        <v>16.1</v>
      </c>
      <c r="Q31" s="14">
        <v>5798</v>
      </c>
      <c r="R31" s="39">
        <v>41.9</v>
      </c>
    </row>
    <row r="32" spans="2:18" ht="13.5">
      <c r="B32" s="32" t="s">
        <v>25</v>
      </c>
      <c r="C32" s="14">
        <v>10960</v>
      </c>
      <c r="D32" s="15">
        <f>ROUND(C32/'[1]Ｈ２２　ＣＰ実績'!C32*100,1)</f>
        <v>105.2</v>
      </c>
      <c r="E32" s="33">
        <v>508</v>
      </c>
      <c r="F32" s="15">
        <f>ROUND(E32/'[1]Ｈ２２　ＣＰ実績'!E32*100,1)</f>
        <v>41.9</v>
      </c>
      <c r="G32" s="33">
        <v>1543</v>
      </c>
      <c r="H32" s="36">
        <f>ROUND(G32/'[1]Ｈ２２　ＣＰ実績'!G32*100,1)</f>
        <v>97.3</v>
      </c>
      <c r="I32" s="14">
        <f t="shared" si="0"/>
        <v>13011</v>
      </c>
      <c r="J32" s="52">
        <f>ROUND(I32/'[1]Ｈ２２　ＣＰ実績'!I32*100,1)</f>
        <v>98.4</v>
      </c>
      <c r="L32" s="32" t="s">
        <v>25</v>
      </c>
      <c r="M32" s="14">
        <v>5404</v>
      </c>
      <c r="N32" s="40">
        <v>41.5</v>
      </c>
      <c r="O32" s="35">
        <v>2084</v>
      </c>
      <c r="P32" s="41">
        <v>16</v>
      </c>
      <c r="Q32" s="14">
        <v>5523</v>
      </c>
      <c r="R32" s="40">
        <v>42.4</v>
      </c>
    </row>
    <row r="33" spans="2:18" ht="13.5">
      <c r="B33" s="32" t="s">
        <v>5</v>
      </c>
      <c r="C33" s="14">
        <v>9977</v>
      </c>
      <c r="D33" s="15">
        <f>ROUND(C33/'[1]Ｈ２２　ＣＰ実績'!C33*100,1)</f>
        <v>108.7</v>
      </c>
      <c r="E33" s="33">
        <v>465</v>
      </c>
      <c r="F33" s="15">
        <f>ROUND(E33/'[1]Ｈ２２　ＣＰ実績'!E33*100,1)</f>
        <v>45.1</v>
      </c>
      <c r="G33" s="33">
        <v>1325</v>
      </c>
      <c r="H33" s="36">
        <f>ROUND(G33/'[1]Ｈ２２　ＣＰ実績'!G33*100,1)</f>
        <v>91.6</v>
      </c>
      <c r="I33" s="14">
        <f t="shared" si="0"/>
        <v>11767</v>
      </c>
      <c r="J33" s="52">
        <f>ROUND(I33/'[1]Ｈ２２　ＣＰ実績'!I33*100,1)</f>
        <v>101</v>
      </c>
      <c r="L33" s="34" t="s">
        <v>5</v>
      </c>
      <c r="M33" s="14">
        <v>4845</v>
      </c>
      <c r="N33" s="40">
        <v>41.2</v>
      </c>
      <c r="O33" s="35">
        <v>1920</v>
      </c>
      <c r="P33" s="41">
        <v>16.3</v>
      </c>
      <c r="Q33" s="14">
        <v>5002</v>
      </c>
      <c r="R33" s="40">
        <v>42.5</v>
      </c>
    </row>
    <row r="34" spans="2:18" ht="13.5">
      <c r="B34" s="32" t="s">
        <v>6</v>
      </c>
      <c r="C34" s="14">
        <v>9669</v>
      </c>
      <c r="D34" s="15">
        <f>ROUND(C34/'[1]Ｈ２２　ＣＰ実績'!C34*100,1)</f>
        <v>93.3</v>
      </c>
      <c r="E34" s="33">
        <v>578</v>
      </c>
      <c r="F34" s="15">
        <f>ROUND(E34/'[1]Ｈ２２　ＣＰ実績'!E34*100,1)</f>
        <v>51.9</v>
      </c>
      <c r="G34" s="33">
        <v>1591</v>
      </c>
      <c r="H34" s="36">
        <f>ROUND(G34/'[1]Ｈ２２　ＣＰ実績'!G34*100,1)</f>
        <v>95</v>
      </c>
      <c r="I34" s="14">
        <f t="shared" si="0"/>
        <v>11838</v>
      </c>
      <c r="J34" s="52">
        <f>ROUND(I34/'[1]Ｈ２２　ＣＰ実績'!I34*100,1)</f>
        <v>90</v>
      </c>
      <c r="L34" s="34" t="s">
        <v>6</v>
      </c>
      <c r="M34" s="14">
        <v>4918</v>
      </c>
      <c r="N34" s="40">
        <v>41.5</v>
      </c>
      <c r="O34" s="35">
        <v>1799</v>
      </c>
      <c r="P34" s="41">
        <v>15.2</v>
      </c>
      <c r="Q34" s="14">
        <v>5121</v>
      </c>
      <c r="R34" s="40">
        <v>43.3</v>
      </c>
    </row>
    <row r="35" spans="2:18" ht="13.5">
      <c r="B35" s="32" t="s">
        <v>7</v>
      </c>
      <c r="C35" s="14">
        <v>9770</v>
      </c>
      <c r="D35" s="15">
        <f>ROUND(C35/'[1]Ｈ２２　ＣＰ実績'!C35*100,1)</f>
        <v>90.3</v>
      </c>
      <c r="E35" s="33">
        <v>650</v>
      </c>
      <c r="F35" s="15">
        <f>ROUND(E35/'[1]Ｈ２２　ＣＰ実績'!E35*100,1)</f>
        <v>92.6</v>
      </c>
      <c r="G35" s="33">
        <v>1626</v>
      </c>
      <c r="H35" s="36">
        <f>ROUND(G35/'[1]Ｈ２２　ＣＰ実績'!G35*100,1)</f>
        <v>92.2</v>
      </c>
      <c r="I35" s="14">
        <f t="shared" si="0"/>
        <v>12046</v>
      </c>
      <c r="J35" s="52">
        <f>ROUND(I35/'[1]Ｈ２２　ＣＰ実績'!I35*100,1)</f>
        <v>90.7</v>
      </c>
      <c r="L35" s="34" t="s">
        <v>7</v>
      </c>
      <c r="M35" s="14">
        <v>5128</v>
      </c>
      <c r="N35" s="40">
        <v>42.6</v>
      </c>
      <c r="O35" s="35">
        <v>1695</v>
      </c>
      <c r="P35" s="41">
        <v>14.1</v>
      </c>
      <c r="Q35" s="14">
        <v>5223</v>
      </c>
      <c r="R35" s="40">
        <v>43.4</v>
      </c>
    </row>
    <row r="36" spans="2:18" ht="13.5">
      <c r="B36" s="32" t="s">
        <v>8</v>
      </c>
      <c r="C36" s="14">
        <v>10332</v>
      </c>
      <c r="D36" s="15">
        <f>ROUND(C36/'[1]Ｈ２２　ＣＰ実績'!C36*100,1)</f>
        <v>87.1</v>
      </c>
      <c r="E36" s="33">
        <v>664</v>
      </c>
      <c r="F36" s="15">
        <f>ROUND(E36/'[1]Ｈ２２　ＣＰ実績'!E36*100,1)</f>
        <v>102.9</v>
      </c>
      <c r="G36" s="33">
        <v>1568</v>
      </c>
      <c r="H36" s="36">
        <f>ROUND(G36/'[1]Ｈ２２　ＣＰ実績'!G36*100,1)</f>
        <v>88.6</v>
      </c>
      <c r="I36" s="14">
        <f t="shared" si="0"/>
        <v>12564</v>
      </c>
      <c r="J36" s="52">
        <f>ROUND(I36/'[1]Ｈ２２　ＣＰ実績'!I36*100,1)</f>
        <v>88</v>
      </c>
      <c r="L36" s="34" t="s">
        <v>8</v>
      </c>
      <c r="M36" s="14">
        <v>5359</v>
      </c>
      <c r="N36" s="40">
        <v>42.7</v>
      </c>
      <c r="O36" s="35">
        <v>1801</v>
      </c>
      <c r="P36" s="41">
        <v>14.3</v>
      </c>
      <c r="Q36" s="14">
        <v>5404</v>
      </c>
      <c r="R36" s="40">
        <v>43</v>
      </c>
    </row>
    <row r="37" spans="2:18" ht="13.5">
      <c r="B37" s="32" t="s">
        <v>9</v>
      </c>
      <c r="C37" s="14">
        <v>9300</v>
      </c>
      <c r="D37" s="15">
        <f>ROUND(C37/'[1]Ｈ２２　ＣＰ実績'!C37*100,1)</f>
        <v>89.8</v>
      </c>
      <c r="E37" s="33">
        <v>669</v>
      </c>
      <c r="F37" s="15">
        <f>ROUND(E37/'[1]Ｈ２２　ＣＰ実績'!E37*100,1)</f>
        <v>83.5</v>
      </c>
      <c r="G37" s="33">
        <v>1364</v>
      </c>
      <c r="H37" s="36">
        <f>ROUND(G37/'[1]Ｈ２２　ＣＰ実績'!G37*100,1)</f>
        <v>85.5</v>
      </c>
      <c r="I37" s="14">
        <f t="shared" si="0"/>
        <v>11333</v>
      </c>
      <c r="J37" s="52">
        <f>ROUND(I37/'[1]Ｈ２２　ＣＰ実績'!I37*100,1)</f>
        <v>88.9</v>
      </c>
      <c r="L37" s="34" t="s">
        <v>9</v>
      </c>
      <c r="M37" s="14">
        <v>5273</v>
      </c>
      <c r="N37" s="40">
        <v>46.5</v>
      </c>
      <c r="O37" s="35">
        <v>1626</v>
      </c>
      <c r="P37" s="41">
        <v>14.3</v>
      </c>
      <c r="Q37" s="14">
        <v>4434</v>
      </c>
      <c r="R37" s="40">
        <v>39.1</v>
      </c>
    </row>
    <row r="38" spans="2:21" ht="18" customHeight="1" thickBot="1">
      <c r="B38" s="43" t="s">
        <v>26</v>
      </c>
      <c r="C38" s="26">
        <f>SUM(C26:C37)</f>
        <v>126256</v>
      </c>
      <c r="D38" s="44">
        <f>ROUND(C38/C39*100,1)</f>
        <v>102.6</v>
      </c>
      <c r="E38" s="45">
        <f>SUM(E26:E37)</f>
        <v>8294</v>
      </c>
      <c r="F38" s="44">
        <f>ROUND(E38/E39*100,1)</f>
        <v>72.1</v>
      </c>
      <c r="G38" s="45">
        <f>SUM(G26:G37)</f>
        <v>18711</v>
      </c>
      <c r="H38" s="44">
        <f>ROUND(G38/G39*100,1)</f>
        <v>94</v>
      </c>
      <c r="I38" s="26">
        <f>SUM(I26:I37)</f>
        <v>153261</v>
      </c>
      <c r="J38" s="28">
        <f>ROUND(I38/I39*100,1)</f>
        <v>99.2</v>
      </c>
      <c r="L38" s="63" t="s">
        <v>26</v>
      </c>
      <c r="M38" s="26">
        <f>SUM(M26:M37)</f>
        <v>64164</v>
      </c>
      <c r="N38" s="64">
        <f>M38/U38*100</f>
        <v>41.8658367099262</v>
      </c>
      <c r="O38" s="26">
        <f>SUM(O26:O37)</f>
        <v>23326</v>
      </c>
      <c r="P38" s="65">
        <f>O38/U38*100</f>
        <v>15.219788465428255</v>
      </c>
      <c r="Q38" s="26">
        <f>SUM(Q26:Q37)</f>
        <v>65771</v>
      </c>
      <c r="R38" s="64">
        <f>Q38/U38*100</f>
        <v>42.91437482464554</v>
      </c>
      <c r="U38" s="49">
        <f>SUM(M38,O38,Q38)</f>
        <v>153261</v>
      </c>
    </row>
    <row r="39" spans="2:18" ht="23.25" customHeight="1" thickBot="1">
      <c r="B39" s="66" t="s">
        <v>46</v>
      </c>
      <c r="C39" s="67">
        <f>SUM('[1]Ｈ２２　ＣＰ実績'!C26:C37)</f>
        <v>123104</v>
      </c>
      <c r="D39" s="68"/>
      <c r="E39" s="67">
        <f>SUM('[1]Ｈ２２　ＣＰ実績'!E26:E37)</f>
        <v>11498</v>
      </c>
      <c r="F39" s="69"/>
      <c r="G39" s="67">
        <f>SUM('[1]Ｈ２２　ＣＰ実績'!G26:G37)</f>
        <v>19909</v>
      </c>
      <c r="H39" s="70"/>
      <c r="I39" s="67">
        <f>SUM('[1]Ｈ２２　ＣＰ実績'!I26:I37)</f>
        <v>154511</v>
      </c>
      <c r="J39" s="70"/>
      <c r="L39" s="71" t="s">
        <v>47</v>
      </c>
      <c r="M39" s="26">
        <v>5466</v>
      </c>
      <c r="N39" s="64">
        <v>42.9</v>
      </c>
      <c r="O39" s="26">
        <v>1968</v>
      </c>
      <c r="P39" s="65">
        <v>15.4</v>
      </c>
      <c r="Q39" s="26">
        <v>5314</v>
      </c>
      <c r="R39" s="64">
        <v>41.7</v>
      </c>
    </row>
    <row r="40" spans="2:17" ht="20.25" customHeight="1" thickBot="1">
      <c r="B40" s="66" t="s">
        <v>48</v>
      </c>
      <c r="C40" s="67">
        <v>10351</v>
      </c>
      <c r="D40" s="68"/>
      <c r="E40" s="67">
        <v>801</v>
      </c>
      <c r="F40" s="69"/>
      <c r="G40" s="67">
        <v>1596</v>
      </c>
      <c r="H40" s="70"/>
      <c r="I40" s="67">
        <f>C40+E40+G40</f>
        <v>12748</v>
      </c>
      <c r="J40" s="70"/>
      <c r="L40" s="46" t="s">
        <v>39</v>
      </c>
      <c r="M40" s="46"/>
      <c r="N40" s="46"/>
      <c r="O40" s="46"/>
      <c r="P40" s="46"/>
      <c r="Q40" s="46"/>
    </row>
    <row r="41" spans="7:18" ht="20.25" customHeight="1">
      <c r="G41" s="47"/>
      <c r="H41" s="47"/>
      <c r="I41" s="47"/>
      <c r="J41" s="47"/>
      <c r="K41" s="47"/>
      <c r="L41" s="48"/>
      <c r="M41" s="48" t="s">
        <v>40</v>
      </c>
      <c r="N41" s="48"/>
      <c r="O41" s="48"/>
      <c r="P41" s="48"/>
      <c r="Q41" s="48"/>
      <c r="R41" s="46"/>
    </row>
  </sheetData>
  <sheetProtection/>
  <mergeCells count="17">
    <mergeCell ref="B24:B25"/>
    <mergeCell ref="L24:L25"/>
    <mergeCell ref="Q24:R24"/>
    <mergeCell ref="O24:P24"/>
    <mergeCell ref="M24:N24"/>
    <mergeCell ref="I24:J24"/>
    <mergeCell ref="C24:D24"/>
    <mergeCell ref="E24:F24"/>
    <mergeCell ref="G24:H24"/>
    <mergeCell ref="B20:C20"/>
    <mergeCell ref="B21:C21"/>
    <mergeCell ref="B1:R1"/>
    <mergeCell ref="D5:F5"/>
    <mergeCell ref="G5:I5"/>
    <mergeCell ref="J5:L5"/>
    <mergeCell ref="M5:O5"/>
    <mergeCell ref="P5:R5"/>
  </mergeCells>
  <printOptions/>
  <pageMargins left="0.7874015748031497" right="0" top="0.5905511811023623" bottom="0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日本ポリプロピレンフィルム工業会</dc:creator>
  <cp:keywords/>
  <dc:description/>
  <cp:lastModifiedBy>日本ポリプロピレンフィルム工業会</cp:lastModifiedBy>
  <cp:lastPrinted>2012-01-12T02:55:32Z</cp:lastPrinted>
  <dcterms:created xsi:type="dcterms:W3CDTF">2009-07-16T04:58:19Z</dcterms:created>
  <dcterms:modified xsi:type="dcterms:W3CDTF">2012-01-16T01:54:03Z</dcterms:modified>
  <cp:category/>
  <cp:version/>
  <cp:contentType/>
  <cp:contentStatus/>
</cp:coreProperties>
</file>