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15" windowHeight="8430" firstSheet="5" activeTab="7"/>
  </bookViews>
  <sheets>
    <sheet name="２００２年" sheetId="1" r:id="rId1"/>
    <sheet name="２００３年" sheetId="2" r:id="rId2"/>
    <sheet name="２００４年" sheetId="3" r:id="rId3"/>
    <sheet name="２００５年" sheetId="4" r:id="rId4"/>
    <sheet name="2006年" sheetId="5" r:id="rId5"/>
    <sheet name="２００７年" sheetId="6" r:id="rId6"/>
    <sheet name="Sheet3" sheetId="7" r:id="rId7"/>
    <sheet name="２００９年" sheetId="8" r:id="rId8"/>
    <sheet name="2０００8年" sheetId="9" r:id="rId9"/>
  </sheets>
  <definedNames/>
  <calcPr fullCalcOnLoad="1"/>
</workbook>
</file>

<file path=xl/sharedStrings.xml><?xml version="1.0" encoding="utf-8"?>
<sst xmlns="http://schemas.openxmlformats.org/spreadsheetml/2006/main" count="1076" uniqueCount="57">
  <si>
    <t>2002年中国向け汎用樹脂輸出実績</t>
  </si>
  <si>
    <t>製品名</t>
  </si>
  <si>
    <t>項目</t>
  </si>
  <si>
    <t>1月</t>
  </si>
  <si>
    <t>2月</t>
  </si>
  <si>
    <t>数量</t>
  </si>
  <si>
    <t>前年比</t>
  </si>
  <si>
    <t>中国</t>
  </si>
  <si>
    <t>香港</t>
  </si>
  <si>
    <t>小計</t>
  </si>
  <si>
    <t>輸出計</t>
  </si>
  <si>
    <t>中国比率</t>
  </si>
  <si>
    <t>3月</t>
  </si>
  <si>
    <t>4月</t>
  </si>
  <si>
    <t>5月</t>
  </si>
  <si>
    <t>6月</t>
  </si>
  <si>
    <t>上期計</t>
  </si>
  <si>
    <t>LDPE</t>
  </si>
  <si>
    <t>HDPE</t>
  </si>
  <si>
    <t>PP-H</t>
  </si>
  <si>
    <t>PP-C</t>
  </si>
  <si>
    <t>PP計</t>
  </si>
  <si>
    <t>PS</t>
  </si>
  <si>
    <t>PVC</t>
  </si>
  <si>
    <t>７月</t>
  </si>
  <si>
    <t>８月</t>
  </si>
  <si>
    <t>９月</t>
  </si>
  <si>
    <t>１０月</t>
  </si>
  <si>
    <t>１１月</t>
  </si>
  <si>
    <t>１２月</t>
  </si>
  <si>
    <t>下期計</t>
  </si>
  <si>
    <t>累計</t>
  </si>
  <si>
    <t>前年累計</t>
  </si>
  <si>
    <t>200３年中国向け汎用樹脂輸出実績</t>
  </si>
  <si>
    <t>2004年中国向け汎用樹脂輸出実績</t>
  </si>
  <si>
    <t>2005年中国向け汎用樹脂輸出実績</t>
  </si>
  <si>
    <t>LDPE</t>
  </si>
  <si>
    <t>HDPE</t>
  </si>
  <si>
    <t>PP-H</t>
  </si>
  <si>
    <t>PP-C</t>
  </si>
  <si>
    <t>PS</t>
  </si>
  <si>
    <t>PVC</t>
  </si>
  <si>
    <t>LDPE</t>
  </si>
  <si>
    <t>200６年中国向け汎用樹脂輸出実績</t>
  </si>
  <si>
    <t>LDPE</t>
  </si>
  <si>
    <t>HDPE</t>
  </si>
  <si>
    <t>PP-H</t>
  </si>
  <si>
    <t>PP-C</t>
  </si>
  <si>
    <t>PS</t>
  </si>
  <si>
    <t>PVC</t>
  </si>
  <si>
    <t>汎用樹脂の07年の対中輸出通関実績</t>
  </si>
  <si>
    <t>汎用樹脂の08年の対中輸出通関実績</t>
  </si>
  <si>
    <t>　</t>
  </si>
  <si>
    <t>　</t>
  </si>
  <si>
    <t>.</t>
  </si>
  <si>
    <t>.</t>
  </si>
  <si>
    <t>汎用樹脂の0９年の対中輸出通関実績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</si>
</sst>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HGPｺﾞｼｯｸE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19" xfId="16" applyBorder="1" applyAlignment="1">
      <alignment vertical="center"/>
    </xf>
    <xf numFmtId="176" fontId="0" fillId="0" borderId="20" xfId="15" applyNumberFormat="1" applyFont="1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4" xfId="0" applyNumberFormat="1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19" xfId="0" applyNumberFormat="1" applyBorder="1" applyAlignment="1">
      <alignment vertical="center"/>
    </xf>
    <xf numFmtId="176" fontId="0" fillId="0" borderId="21" xfId="15" applyNumberFormat="1" applyFont="1" applyBorder="1" applyAlignment="1">
      <alignment vertical="center"/>
    </xf>
    <xf numFmtId="38" fontId="0" fillId="0" borderId="10" xfId="16" applyBorder="1" applyAlignment="1">
      <alignment vertical="center"/>
    </xf>
    <xf numFmtId="0" fontId="0" fillId="0" borderId="22" xfId="0" applyBorder="1" applyAlignment="1">
      <alignment horizontal="center" vertical="center"/>
    </xf>
    <xf numFmtId="38" fontId="0" fillId="0" borderId="16" xfId="16" applyBorder="1" applyAlignment="1">
      <alignment vertical="center"/>
    </xf>
    <xf numFmtId="38" fontId="0" fillId="0" borderId="23" xfId="16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38" fontId="0" fillId="0" borderId="3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29" xfId="16" applyBorder="1" applyAlignment="1">
      <alignment vertical="center"/>
    </xf>
    <xf numFmtId="38" fontId="0" fillId="0" borderId="30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0" fillId="0" borderId="29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12" xfId="15" applyNumberFormat="1" applyFont="1" applyBorder="1" applyAlignment="1">
      <alignment vertical="center"/>
    </xf>
    <xf numFmtId="38" fontId="0" fillId="0" borderId="11" xfId="0" applyNumberFormat="1" applyBorder="1" applyAlignment="1">
      <alignment vertical="center"/>
    </xf>
    <xf numFmtId="38" fontId="0" fillId="0" borderId="30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176" fontId="0" fillId="0" borderId="7" xfId="15" applyNumberFormat="1" applyFont="1" applyBorder="1" applyAlignment="1">
      <alignment vertical="center"/>
    </xf>
    <xf numFmtId="38" fontId="0" fillId="0" borderId="2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38" fontId="0" fillId="0" borderId="22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25" xfId="16" applyBorder="1" applyAlignment="1">
      <alignment vertical="center"/>
    </xf>
    <xf numFmtId="0" fontId="0" fillId="0" borderId="33" xfId="0" applyBorder="1" applyAlignment="1">
      <alignment vertical="center"/>
    </xf>
    <xf numFmtId="38" fontId="0" fillId="0" borderId="33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0" fillId="0" borderId="30" xfId="16" applyNumberFormat="1" applyBorder="1" applyAlignment="1">
      <alignment vertical="center"/>
    </xf>
    <xf numFmtId="176" fontId="0" fillId="0" borderId="4" xfId="15" applyNumberFormat="1" applyBorder="1" applyAlignment="1">
      <alignment vertical="center"/>
    </xf>
    <xf numFmtId="176" fontId="0" fillId="0" borderId="26" xfId="15" applyNumberFormat="1" applyBorder="1" applyAlignment="1">
      <alignment vertical="center"/>
    </xf>
    <xf numFmtId="176" fontId="0" fillId="0" borderId="37" xfId="15" applyNumberFormat="1" applyBorder="1" applyAlignment="1">
      <alignment vertical="center"/>
    </xf>
    <xf numFmtId="176" fontId="0" fillId="0" borderId="31" xfId="15" applyNumberFormat="1" applyBorder="1" applyAlignment="1">
      <alignment vertical="center"/>
    </xf>
    <xf numFmtId="0" fontId="0" fillId="0" borderId="38" xfId="0" applyBorder="1" applyAlignment="1">
      <alignment vertical="center"/>
    </xf>
    <xf numFmtId="38" fontId="0" fillId="0" borderId="39" xfId="0" applyNumberFormat="1" applyBorder="1" applyAlignment="1">
      <alignment vertical="center"/>
    </xf>
    <xf numFmtId="176" fontId="0" fillId="0" borderId="2" xfId="15" applyNumberFormat="1" applyBorder="1" applyAlignment="1">
      <alignment vertical="center"/>
    </xf>
    <xf numFmtId="176" fontId="0" fillId="0" borderId="5" xfId="15" applyNumberFormat="1" applyBorder="1" applyAlignment="1">
      <alignment vertical="center"/>
    </xf>
    <xf numFmtId="176" fontId="0" fillId="0" borderId="15" xfId="15" applyNumberFormat="1" applyBorder="1" applyAlignment="1">
      <alignment vertical="center"/>
    </xf>
    <xf numFmtId="38" fontId="0" fillId="0" borderId="40" xfId="16" applyBorder="1" applyAlignment="1">
      <alignment vertical="center"/>
    </xf>
    <xf numFmtId="38" fontId="0" fillId="0" borderId="41" xfId="16" applyBorder="1" applyAlignment="1">
      <alignment vertical="center"/>
    </xf>
    <xf numFmtId="176" fontId="0" fillId="0" borderId="42" xfId="15" applyNumberFormat="1" applyBorder="1" applyAlignment="1">
      <alignment vertical="center"/>
    </xf>
    <xf numFmtId="176" fontId="0" fillId="0" borderId="6" xfId="15" applyNumberFormat="1" applyFont="1" applyBorder="1" applyAlignment="1">
      <alignment vertical="center"/>
    </xf>
    <xf numFmtId="176" fontId="0" fillId="0" borderId="43" xfId="15" applyNumberFormat="1" applyFont="1" applyBorder="1" applyAlignment="1">
      <alignment vertical="center"/>
    </xf>
    <xf numFmtId="38" fontId="0" fillId="0" borderId="18" xfId="16" applyBorder="1" applyAlignment="1">
      <alignment vertical="center"/>
    </xf>
    <xf numFmtId="176" fontId="0" fillId="0" borderId="9" xfId="15" applyNumberFormat="1" applyFont="1" applyBorder="1" applyAlignment="1">
      <alignment vertical="center"/>
    </xf>
    <xf numFmtId="38" fontId="0" fillId="0" borderId="44" xfId="16" applyBorder="1" applyAlignment="1">
      <alignment vertical="center"/>
    </xf>
    <xf numFmtId="176" fontId="0" fillId="0" borderId="45" xfId="15" applyNumberFormat="1" applyBorder="1" applyAlignment="1">
      <alignment vertical="center"/>
    </xf>
    <xf numFmtId="176" fontId="0" fillId="0" borderId="22" xfId="15" applyNumberFormat="1" applyBorder="1" applyAlignment="1">
      <alignment vertical="center"/>
    </xf>
    <xf numFmtId="38" fontId="0" fillId="0" borderId="46" xfId="16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6" fontId="0" fillId="0" borderId="47" xfId="15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8" xfId="0" applyBorder="1" applyAlignment="1">
      <alignment vertical="center"/>
    </xf>
    <xf numFmtId="38" fontId="0" fillId="0" borderId="11" xfId="16" applyFont="1" applyBorder="1" applyAlignment="1">
      <alignment vertical="center"/>
    </xf>
    <xf numFmtId="38" fontId="0" fillId="0" borderId="30" xfId="16" applyFont="1" applyBorder="1" applyAlignment="1">
      <alignment vertical="center"/>
    </xf>
    <xf numFmtId="38" fontId="0" fillId="0" borderId="49" xfId="16" applyBorder="1" applyAlignment="1">
      <alignment vertical="center"/>
    </xf>
    <xf numFmtId="38" fontId="0" fillId="0" borderId="5" xfId="0" applyNumberFormat="1" applyBorder="1" applyAlignment="1">
      <alignment vertical="center"/>
    </xf>
    <xf numFmtId="38" fontId="0" fillId="0" borderId="50" xfId="16" applyBorder="1" applyAlignment="1">
      <alignment vertical="center"/>
    </xf>
    <xf numFmtId="38" fontId="0" fillId="0" borderId="40" xfId="16" applyNumberFormat="1" applyBorder="1" applyAlignment="1">
      <alignment vertical="center"/>
    </xf>
    <xf numFmtId="176" fontId="0" fillId="0" borderId="21" xfId="15" applyNumberForma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41" xfId="16" applyFont="1" applyBorder="1" applyAlignment="1">
      <alignment vertical="center"/>
    </xf>
    <xf numFmtId="38" fontId="0" fillId="0" borderId="40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16" xfId="16" applyFont="1" applyBorder="1" applyAlignment="1">
      <alignment vertical="center"/>
    </xf>
    <xf numFmtId="0" fontId="0" fillId="0" borderId="51" xfId="0" applyBorder="1" applyAlignment="1">
      <alignment vertical="center"/>
    </xf>
    <xf numFmtId="38" fontId="0" fillId="0" borderId="41" xfId="16" applyBorder="1" applyAlignment="1">
      <alignment vertical="center"/>
    </xf>
    <xf numFmtId="176" fontId="0" fillId="0" borderId="26" xfId="15" applyNumberFormat="1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41" xfId="16" applyFont="1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40" xfId="16" applyNumberFormat="1" applyBorder="1" applyAlignment="1">
      <alignment vertical="center"/>
    </xf>
    <xf numFmtId="38" fontId="0" fillId="0" borderId="30" xfId="16" applyBorder="1" applyAlignment="1">
      <alignment vertical="center"/>
    </xf>
    <xf numFmtId="38" fontId="0" fillId="0" borderId="40" xfId="16" applyFont="1" applyBorder="1" applyAlignment="1">
      <alignment vertical="center"/>
    </xf>
    <xf numFmtId="38" fontId="0" fillId="0" borderId="29" xfId="16" applyBorder="1" applyAlignment="1">
      <alignment vertical="center"/>
    </xf>
    <xf numFmtId="38" fontId="0" fillId="0" borderId="44" xfId="16" applyBorder="1" applyAlignment="1">
      <alignment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176" fontId="0" fillId="0" borderId="12" xfId="15" applyNumberFormat="1" applyFont="1" applyBorder="1" applyAlignment="1">
      <alignment vertical="center"/>
    </xf>
    <xf numFmtId="176" fontId="0" fillId="0" borderId="21" xfId="15" applyNumberFormat="1" applyFont="1" applyBorder="1" applyAlignment="1">
      <alignment vertical="center"/>
    </xf>
    <xf numFmtId="176" fontId="0" fillId="0" borderId="42" xfId="15" applyNumberFormat="1" applyBorder="1" applyAlignment="1">
      <alignment vertical="center"/>
    </xf>
    <xf numFmtId="176" fontId="0" fillId="0" borderId="6" xfId="15" applyNumberFormat="1" applyFont="1" applyBorder="1" applyAlignment="1">
      <alignment vertical="center"/>
    </xf>
    <xf numFmtId="176" fontId="0" fillId="0" borderId="43" xfId="15" applyNumberFormat="1" applyFont="1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1" xfId="16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0" fillId="0" borderId="30" xfId="16" applyFont="1" applyBorder="1" applyAlignment="1">
      <alignment vertical="center"/>
    </xf>
    <xf numFmtId="38" fontId="0" fillId="0" borderId="40" xfId="16" applyBorder="1" applyAlignment="1">
      <alignment vertical="center"/>
    </xf>
    <xf numFmtId="176" fontId="0" fillId="0" borderId="7" xfId="15" applyNumberFormat="1" applyFont="1" applyBorder="1" applyAlignment="1">
      <alignment vertical="center"/>
    </xf>
    <xf numFmtId="176" fontId="0" fillId="0" borderId="20" xfId="15" applyNumberFormat="1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6" xfId="16" applyFont="1" applyBorder="1" applyAlignment="1">
      <alignment vertical="center"/>
    </xf>
    <xf numFmtId="176" fontId="0" fillId="0" borderId="21" xfId="15" applyNumberFormat="1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4" xfId="16" applyBorder="1" applyAlignment="1">
      <alignment vertical="center"/>
    </xf>
    <xf numFmtId="176" fontId="0" fillId="0" borderId="9" xfId="15" applyNumberFormat="1" applyFont="1" applyBorder="1" applyAlignment="1">
      <alignment vertical="center"/>
    </xf>
    <xf numFmtId="176" fontId="0" fillId="0" borderId="37" xfId="15" applyNumberFormat="1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40" xfId="16" applyNumberFormat="1" applyFont="1" applyBorder="1" applyAlignment="1">
      <alignment vertical="center"/>
    </xf>
    <xf numFmtId="38" fontId="0" fillId="0" borderId="49" xfId="16" applyFont="1" applyBorder="1" applyAlignment="1">
      <alignment vertical="center"/>
    </xf>
    <xf numFmtId="38" fontId="0" fillId="0" borderId="27" xfId="16" applyFont="1" applyBorder="1" applyAlignment="1">
      <alignment vertical="center"/>
    </xf>
    <xf numFmtId="38" fontId="0" fillId="0" borderId="23" xfId="16" applyFont="1" applyBorder="1" applyAlignment="1">
      <alignment vertical="center"/>
    </xf>
    <xf numFmtId="38" fontId="0" fillId="0" borderId="29" xfId="16" applyFont="1" applyBorder="1" applyAlignment="1">
      <alignment vertical="center"/>
    </xf>
    <xf numFmtId="38" fontId="0" fillId="0" borderId="50" xfId="16" applyFont="1" applyBorder="1" applyAlignment="1">
      <alignment vertical="center"/>
    </xf>
    <xf numFmtId="38" fontId="0" fillId="0" borderId="19" xfId="16" applyFont="1" applyBorder="1" applyAlignment="1">
      <alignment vertical="center"/>
    </xf>
    <xf numFmtId="38" fontId="0" fillId="0" borderId="18" xfId="16" applyFont="1" applyBorder="1" applyAlignment="1">
      <alignment vertical="center"/>
    </xf>
    <xf numFmtId="38" fontId="0" fillId="0" borderId="44" xfId="16" applyFont="1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76" fontId="0" fillId="0" borderId="31" xfId="15" applyNumberFormat="1" applyBorder="1" applyAlignment="1">
      <alignment vertical="center"/>
    </xf>
    <xf numFmtId="38" fontId="0" fillId="0" borderId="52" xfId="0" applyNumberFormat="1" applyBorder="1" applyAlignment="1">
      <alignment vertical="center"/>
    </xf>
    <xf numFmtId="38" fontId="0" fillId="0" borderId="53" xfId="0" applyNumberFormat="1" applyBorder="1" applyAlignment="1">
      <alignment vertical="center"/>
    </xf>
    <xf numFmtId="38" fontId="0" fillId="0" borderId="49" xfId="0" applyNumberFormat="1" applyBorder="1" applyAlignment="1">
      <alignment vertical="center"/>
    </xf>
    <xf numFmtId="38" fontId="0" fillId="0" borderId="27" xfId="0" applyNumberFormat="1" applyBorder="1" applyAlignment="1">
      <alignment vertical="center"/>
    </xf>
    <xf numFmtId="176" fontId="0" fillId="0" borderId="32" xfId="15" applyNumberFormat="1" applyBorder="1" applyAlignment="1">
      <alignment vertical="center"/>
    </xf>
    <xf numFmtId="38" fontId="0" fillId="0" borderId="54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176" fontId="0" fillId="0" borderId="13" xfId="15" applyNumberForma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workbookViewId="0" topLeftCell="A1">
      <selection activeCell="A1" sqref="A1:N1"/>
    </sheetView>
  </sheetViews>
  <sheetFormatPr defaultColWidth="9.00390625" defaultRowHeight="13.5"/>
  <cols>
    <col min="2" max="2" width="8.25390625" style="0" customWidth="1"/>
    <col min="3" max="3" width="9.50390625" style="0" bestFit="1" customWidth="1"/>
    <col min="7" max="7" width="9.125" style="0" bestFit="1" customWidth="1"/>
    <col min="9" max="9" width="9.125" style="0" bestFit="1" customWidth="1"/>
    <col min="11" max="11" width="9.125" style="0" bestFit="1" customWidth="1"/>
    <col min="13" max="13" width="9.125" style="0" bestFit="1" customWidth="1"/>
    <col min="15" max="15" width="9.125" style="0" bestFit="1" customWidth="1"/>
  </cols>
  <sheetData>
    <row r="1" spans="1:16" ht="14.25" thickBot="1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9"/>
      <c r="P1" s="7"/>
    </row>
    <row r="2" spans="1:17" ht="13.5">
      <c r="A2" s="19" t="s">
        <v>1</v>
      </c>
      <c r="B2" s="54" t="s">
        <v>2</v>
      </c>
      <c r="C2" s="166" t="s">
        <v>3</v>
      </c>
      <c r="D2" s="165"/>
      <c r="E2" s="166" t="s">
        <v>4</v>
      </c>
      <c r="F2" s="165"/>
      <c r="G2" s="166" t="s">
        <v>12</v>
      </c>
      <c r="H2" s="165"/>
      <c r="I2" s="166" t="s">
        <v>13</v>
      </c>
      <c r="J2" s="165"/>
      <c r="K2" s="166" t="s">
        <v>14</v>
      </c>
      <c r="L2" s="165"/>
      <c r="M2" s="166" t="s">
        <v>15</v>
      </c>
      <c r="N2" s="165"/>
      <c r="O2" s="20" t="s">
        <v>16</v>
      </c>
      <c r="P2" s="164" t="s">
        <v>24</v>
      </c>
      <c r="Q2" s="165"/>
    </row>
    <row r="3" spans="1:17" ht="14.25" thickBot="1">
      <c r="A3" s="10"/>
      <c r="B3" s="34"/>
      <c r="C3" s="63" t="s">
        <v>5</v>
      </c>
      <c r="D3" s="18" t="s">
        <v>6</v>
      </c>
      <c r="E3" s="63" t="s">
        <v>5</v>
      </c>
      <c r="F3" s="18" t="s">
        <v>6</v>
      </c>
      <c r="G3" s="63" t="s">
        <v>5</v>
      </c>
      <c r="H3" s="18" t="s">
        <v>6</v>
      </c>
      <c r="I3" s="63" t="s">
        <v>5</v>
      </c>
      <c r="J3" s="51" t="s">
        <v>6</v>
      </c>
      <c r="K3" s="62" t="s">
        <v>5</v>
      </c>
      <c r="L3" s="51" t="s">
        <v>6</v>
      </c>
      <c r="M3" s="63" t="s">
        <v>5</v>
      </c>
      <c r="N3" s="18" t="s">
        <v>6</v>
      </c>
      <c r="O3" s="18"/>
      <c r="P3" s="64" t="s">
        <v>5</v>
      </c>
      <c r="Q3" s="18" t="s">
        <v>6</v>
      </c>
    </row>
    <row r="4" spans="1:17" ht="13.5">
      <c r="A4" s="11"/>
      <c r="B4" s="37" t="s">
        <v>7</v>
      </c>
      <c r="C4" s="38">
        <v>9229</v>
      </c>
      <c r="D4" s="41"/>
      <c r="E4" s="38">
        <v>11439</v>
      </c>
      <c r="F4" s="41"/>
      <c r="G4" s="38">
        <v>14090</v>
      </c>
      <c r="H4" s="55"/>
      <c r="I4" s="38">
        <v>5685</v>
      </c>
      <c r="J4" s="37"/>
      <c r="K4" s="39">
        <v>5489</v>
      </c>
      <c r="L4" s="37"/>
      <c r="M4" s="38">
        <v>4277</v>
      </c>
      <c r="N4" s="41"/>
      <c r="O4" s="40">
        <f>SUM(C4+E4+G4+I4+K4+M4)</f>
        <v>50209</v>
      </c>
      <c r="P4" s="32">
        <v>8899</v>
      </c>
      <c r="Q4" s="41"/>
    </row>
    <row r="5" spans="1:17" ht="13.5">
      <c r="A5" s="11"/>
      <c r="B5" s="47" t="s">
        <v>8</v>
      </c>
      <c r="C5" s="43">
        <v>5206</v>
      </c>
      <c r="D5" s="16"/>
      <c r="E5" s="43">
        <v>6738</v>
      </c>
      <c r="F5" s="16"/>
      <c r="G5" s="43">
        <v>7555</v>
      </c>
      <c r="H5" s="56"/>
      <c r="I5" s="43">
        <v>8512</v>
      </c>
      <c r="J5" s="47"/>
      <c r="K5" s="44">
        <v>6613</v>
      </c>
      <c r="L5" s="47"/>
      <c r="M5" s="43">
        <v>5528</v>
      </c>
      <c r="N5" s="16"/>
      <c r="O5" s="45">
        <f>SUM(C5+E5+G5+I5+K5+M5)</f>
        <v>40152</v>
      </c>
      <c r="P5" s="42">
        <v>4870</v>
      </c>
      <c r="Q5" s="16"/>
    </row>
    <row r="6" spans="1:17" ht="13.5">
      <c r="A6" s="11" t="s">
        <v>17</v>
      </c>
      <c r="B6" s="35" t="s">
        <v>9</v>
      </c>
      <c r="C6" s="23">
        <f>SUM(C4:C5)</f>
        <v>14435</v>
      </c>
      <c r="D6" s="5"/>
      <c r="E6" s="23">
        <f>SUM(E4:E5)</f>
        <v>18177</v>
      </c>
      <c r="F6" s="5"/>
      <c r="G6" s="23">
        <f>SUM(G4:G5)</f>
        <v>21645</v>
      </c>
      <c r="H6" s="57"/>
      <c r="I6" s="23">
        <f>SUM(I4:I5)</f>
        <v>14197</v>
      </c>
      <c r="J6" s="35"/>
      <c r="K6" s="23">
        <f>SUM(K4:K5)</f>
        <v>12102</v>
      </c>
      <c r="L6" s="35"/>
      <c r="M6" s="23">
        <f>SUM(M4:M5)</f>
        <v>9805</v>
      </c>
      <c r="N6" s="5"/>
      <c r="O6" s="25">
        <f>SUM(C6+E6+G6+I6+K6+M6)</f>
        <v>90361</v>
      </c>
      <c r="P6" s="21">
        <f>SUM(P4:P5)</f>
        <v>13769</v>
      </c>
      <c r="Q6" s="5"/>
    </row>
    <row r="7" spans="1:18" ht="13.5">
      <c r="A7" s="11"/>
      <c r="B7" s="47" t="s">
        <v>10</v>
      </c>
      <c r="C7" s="43">
        <v>21470</v>
      </c>
      <c r="D7" s="16"/>
      <c r="E7" s="43">
        <v>25775</v>
      </c>
      <c r="F7" s="16"/>
      <c r="G7" s="43">
        <v>31425</v>
      </c>
      <c r="H7" s="56"/>
      <c r="I7" s="43">
        <v>22544</v>
      </c>
      <c r="J7" s="47"/>
      <c r="K7" s="44">
        <v>20340</v>
      </c>
      <c r="L7" s="47"/>
      <c r="M7" s="43">
        <v>16334</v>
      </c>
      <c r="N7" s="16"/>
      <c r="O7" s="45">
        <f>SUM(C7+E7+G7+I7+K7+M7)</f>
        <v>137888</v>
      </c>
      <c r="P7" s="42">
        <v>22391</v>
      </c>
      <c r="Q7" s="15"/>
      <c r="R7" s="3"/>
    </row>
    <row r="8" spans="1:17" ht="14.25" thickBot="1">
      <c r="A8" s="10"/>
      <c r="B8" s="34" t="s">
        <v>11</v>
      </c>
      <c r="C8" s="48">
        <f>C6/C7</f>
        <v>0.6723334885887284</v>
      </c>
      <c r="D8" s="8"/>
      <c r="E8" s="48">
        <f>E6/E7</f>
        <v>0.7052182347235694</v>
      </c>
      <c r="F8" s="8"/>
      <c r="G8" s="48">
        <f>G6/G7</f>
        <v>0.688782816229117</v>
      </c>
      <c r="H8" s="28"/>
      <c r="I8" s="48">
        <f>I6/I7</f>
        <v>0.6297462739531583</v>
      </c>
      <c r="J8" s="34"/>
      <c r="K8" s="48">
        <f>K6/K7</f>
        <v>0.5949852507374631</v>
      </c>
      <c r="L8" s="34"/>
      <c r="M8" s="48">
        <f>M6/M7</f>
        <v>0.6002816211583201</v>
      </c>
      <c r="N8" s="8"/>
      <c r="O8" s="48">
        <f>O6/O7</f>
        <v>0.6553217103736366</v>
      </c>
      <c r="P8" s="22">
        <f>P6/P7</f>
        <v>0.6149345719262204</v>
      </c>
      <c r="Q8" s="8"/>
    </row>
    <row r="9" spans="1:17" ht="13.5">
      <c r="A9" s="11"/>
      <c r="B9" s="35" t="s">
        <v>7</v>
      </c>
      <c r="C9" s="23">
        <v>16012</v>
      </c>
      <c r="D9" s="5"/>
      <c r="E9" s="23">
        <v>8692</v>
      </c>
      <c r="F9" s="5"/>
      <c r="G9" s="23">
        <v>14868</v>
      </c>
      <c r="H9" s="5"/>
      <c r="I9" s="23">
        <v>8691</v>
      </c>
      <c r="J9" s="35"/>
      <c r="K9" s="24">
        <v>7993</v>
      </c>
      <c r="L9" s="35"/>
      <c r="M9" s="23">
        <v>10343</v>
      </c>
      <c r="N9" s="5"/>
      <c r="O9" s="25">
        <f>SUM(C9+E9+G9+I9+K9+M9)</f>
        <v>66599</v>
      </c>
      <c r="P9" s="21">
        <v>12009</v>
      </c>
      <c r="Q9" s="5"/>
    </row>
    <row r="10" spans="1:18" ht="13.5">
      <c r="A10" s="11"/>
      <c r="B10" s="47" t="s">
        <v>8</v>
      </c>
      <c r="C10" s="43">
        <v>842</v>
      </c>
      <c r="D10" s="16"/>
      <c r="E10" s="43">
        <v>1012</v>
      </c>
      <c r="F10" s="16"/>
      <c r="G10" s="43">
        <v>2710</v>
      </c>
      <c r="H10" s="16"/>
      <c r="I10" s="43">
        <v>975</v>
      </c>
      <c r="J10" s="47"/>
      <c r="K10" s="44">
        <v>656</v>
      </c>
      <c r="L10" s="47"/>
      <c r="M10" s="43">
        <v>1055</v>
      </c>
      <c r="N10" s="16"/>
      <c r="O10" s="45">
        <f>SUM(C10+E10+G10+I10+K10+M10)</f>
        <v>7250</v>
      </c>
      <c r="P10" s="42">
        <v>1133</v>
      </c>
      <c r="Q10" s="15"/>
      <c r="R10" s="3"/>
    </row>
    <row r="11" spans="1:17" ht="13.5">
      <c r="A11" s="11" t="s">
        <v>18</v>
      </c>
      <c r="B11" s="35" t="s">
        <v>9</v>
      </c>
      <c r="C11" s="23">
        <f>SUM(C9:C10)</f>
        <v>16854</v>
      </c>
      <c r="D11" s="5"/>
      <c r="E11" s="23">
        <f>SUM(E9:E10)</f>
        <v>9704</v>
      </c>
      <c r="F11" s="5"/>
      <c r="G11" s="23">
        <f>SUM(G9:G10)</f>
        <v>17578</v>
      </c>
      <c r="H11" s="5"/>
      <c r="I11" s="23">
        <f>SUM(I9:I10)</f>
        <v>9666</v>
      </c>
      <c r="J11" s="35"/>
      <c r="K11" s="23">
        <f>SUM(K9:K10)</f>
        <v>8649</v>
      </c>
      <c r="L11" s="35"/>
      <c r="M11" s="23">
        <f>SUM(M9:M10)</f>
        <v>11398</v>
      </c>
      <c r="N11" s="5"/>
      <c r="O11" s="25">
        <f>SUM(C11+E11+G11+I11+K11+M11)</f>
        <v>73849</v>
      </c>
      <c r="P11" s="21">
        <f>SUM(P9:P10)</f>
        <v>13142</v>
      </c>
      <c r="Q11" s="5"/>
    </row>
    <row r="12" spans="1:18" ht="13.5">
      <c r="A12" s="11"/>
      <c r="B12" s="47" t="s">
        <v>10</v>
      </c>
      <c r="C12" s="43">
        <v>26915</v>
      </c>
      <c r="D12" s="16"/>
      <c r="E12" s="43">
        <v>17443</v>
      </c>
      <c r="F12" s="16"/>
      <c r="G12" s="43">
        <v>27234</v>
      </c>
      <c r="H12" s="16"/>
      <c r="I12" s="43">
        <v>17838</v>
      </c>
      <c r="J12" s="47"/>
      <c r="K12" s="44">
        <v>15939</v>
      </c>
      <c r="L12" s="47"/>
      <c r="M12" s="43">
        <v>19301</v>
      </c>
      <c r="N12" s="16"/>
      <c r="O12" s="45">
        <f>SUM(C12+E12+G12+I12+K12+M12)</f>
        <v>124670</v>
      </c>
      <c r="P12" s="42">
        <v>22533</v>
      </c>
      <c r="Q12" s="15"/>
      <c r="R12" s="3"/>
    </row>
    <row r="13" spans="1:17" ht="14.25" thickBot="1">
      <c r="A13" s="10"/>
      <c r="B13" s="34" t="s">
        <v>11</v>
      </c>
      <c r="C13" s="48">
        <f>C11/C12</f>
        <v>0.6261935723574215</v>
      </c>
      <c r="D13" s="8"/>
      <c r="E13" s="48">
        <f>E11/E12</f>
        <v>0.5563263200137591</v>
      </c>
      <c r="F13" s="8"/>
      <c r="G13" s="48">
        <f>G11/G12</f>
        <v>0.6454431960049938</v>
      </c>
      <c r="H13" s="8"/>
      <c r="I13" s="48">
        <f>I11/I12</f>
        <v>0.5418768920282543</v>
      </c>
      <c r="J13" s="34"/>
      <c r="K13" s="48">
        <f>K11/K12</f>
        <v>0.5426312817617166</v>
      </c>
      <c r="L13" s="34"/>
      <c r="M13" s="48">
        <f>M11/M12</f>
        <v>0.590539350292731</v>
      </c>
      <c r="N13" s="8"/>
      <c r="O13" s="48">
        <f>O11/O12</f>
        <v>0.5923558193631187</v>
      </c>
      <c r="P13" s="22">
        <f>P11/P12</f>
        <v>0.5832334797852039</v>
      </c>
      <c r="Q13" s="8"/>
    </row>
    <row r="14" spans="1:17" ht="13.5">
      <c r="A14" s="11"/>
      <c r="B14" s="35" t="s">
        <v>7</v>
      </c>
      <c r="C14" s="23">
        <v>11413</v>
      </c>
      <c r="D14" s="5"/>
      <c r="E14" s="23">
        <v>7613</v>
      </c>
      <c r="F14" s="5"/>
      <c r="G14" s="23">
        <v>19460</v>
      </c>
      <c r="H14" s="5"/>
      <c r="I14" s="23">
        <v>4270</v>
      </c>
      <c r="J14" s="35"/>
      <c r="K14" s="24">
        <v>8707</v>
      </c>
      <c r="L14" s="35"/>
      <c r="M14" s="23">
        <v>7958</v>
      </c>
      <c r="N14" s="5"/>
      <c r="O14" s="25">
        <f>SUM(C14+E14+G14+I14+K14+M14)</f>
        <v>59421</v>
      </c>
      <c r="P14" s="21">
        <v>8309</v>
      </c>
      <c r="Q14" s="5"/>
    </row>
    <row r="15" spans="1:18" ht="13.5">
      <c r="A15" s="11"/>
      <c r="B15" s="47" t="s">
        <v>8</v>
      </c>
      <c r="C15" s="43">
        <v>2131</v>
      </c>
      <c r="D15" s="16"/>
      <c r="E15" s="43">
        <v>2675</v>
      </c>
      <c r="F15" s="16"/>
      <c r="G15" s="43">
        <v>5269</v>
      </c>
      <c r="H15" s="16"/>
      <c r="I15" s="43">
        <v>4599</v>
      </c>
      <c r="J15" s="47"/>
      <c r="K15" s="44">
        <v>3308</v>
      </c>
      <c r="L15" s="47"/>
      <c r="M15" s="43">
        <v>2847</v>
      </c>
      <c r="N15" s="16"/>
      <c r="O15" s="45">
        <f>SUM(C15+E15+G15+I15+K15+M15)</f>
        <v>20829</v>
      </c>
      <c r="P15" s="42">
        <v>2419</v>
      </c>
      <c r="Q15" s="15"/>
      <c r="R15" s="3"/>
    </row>
    <row r="16" spans="1:17" ht="13.5">
      <c r="A16" s="11" t="s">
        <v>19</v>
      </c>
      <c r="B16" s="35" t="s">
        <v>9</v>
      </c>
      <c r="C16" s="23">
        <f>SUM(C14:C15)</f>
        <v>13544</v>
      </c>
      <c r="D16" s="5"/>
      <c r="E16" s="23">
        <f>SUM(E14:E15)</f>
        <v>10288</v>
      </c>
      <c r="F16" s="5"/>
      <c r="G16" s="23">
        <f>SUM(G14:G15)</f>
        <v>24729</v>
      </c>
      <c r="H16" s="5"/>
      <c r="I16" s="23">
        <f>SUM(I14:I15)</f>
        <v>8869</v>
      </c>
      <c r="J16" s="35"/>
      <c r="K16" s="23">
        <f>SUM(K14:K15)</f>
        <v>12015</v>
      </c>
      <c r="L16" s="35"/>
      <c r="M16" s="23">
        <f>SUM(M14:M15)</f>
        <v>10805</v>
      </c>
      <c r="N16" s="5"/>
      <c r="O16" s="25">
        <f>SUM(C16+E16+G16+I16+K16+M16)</f>
        <v>80250</v>
      </c>
      <c r="P16" s="21">
        <f>SUM(P14:P15)</f>
        <v>10728</v>
      </c>
      <c r="Q16" s="5"/>
    </row>
    <row r="17" spans="1:18" ht="13.5">
      <c r="A17" s="11"/>
      <c r="B17" s="47" t="s">
        <v>10</v>
      </c>
      <c r="C17" s="43">
        <v>21480</v>
      </c>
      <c r="D17" s="16"/>
      <c r="E17" s="43">
        <v>17974</v>
      </c>
      <c r="F17" s="16"/>
      <c r="G17" s="43">
        <v>36254</v>
      </c>
      <c r="H17" s="16"/>
      <c r="I17" s="43">
        <v>18293</v>
      </c>
      <c r="J17" s="47"/>
      <c r="K17" s="44">
        <v>20512</v>
      </c>
      <c r="L17" s="47"/>
      <c r="M17" s="43">
        <v>17136</v>
      </c>
      <c r="N17" s="16"/>
      <c r="O17" s="45">
        <f>SUM(C17+E17+G17+I17+K17+M17)</f>
        <v>131649</v>
      </c>
      <c r="P17" s="42">
        <v>17025</v>
      </c>
      <c r="Q17" s="15"/>
      <c r="R17" s="3"/>
    </row>
    <row r="18" spans="1:17" ht="14.25" thickBot="1">
      <c r="A18" s="10"/>
      <c r="B18" s="34" t="s">
        <v>11</v>
      </c>
      <c r="C18" s="48">
        <f>C16/C17</f>
        <v>0.6305400372439478</v>
      </c>
      <c r="D18" s="8"/>
      <c r="E18" s="48">
        <f>E16/E17</f>
        <v>0.5723823300322688</v>
      </c>
      <c r="F18" s="8"/>
      <c r="G18" s="48">
        <f>G16/G17</f>
        <v>0.6821040436917306</v>
      </c>
      <c r="H18" s="8"/>
      <c r="I18" s="48">
        <f>I16/I17</f>
        <v>0.484830262942109</v>
      </c>
      <c r="J18" s="34"/>
      <c r="K18" s="48">
        <f>K16/K17</f>
        <v>0.5857546801872074</v>
      </c>
      <c r="L18" s="34"/>
      <c r="M18" s="48">
        <f>M16/M17</f>
        <v>0.6305438842203548</v>
      </c>
      <c r="N18" s="8"/>
      <c r="O18" s="52">
        <f>O16/O17</f>
        <v>0.6095754620240185</v>
      </c>
      <c r="P18" s="22">
        <f>P16/P17</f>
        <v>0.6301321585903084</v>
      </c>
      <c r="Q18" s="8"/>
    </row>
    <row r="19" spans="1:17" ht="13.5">
      <c r="A19" s="11"/>
      <c r="B19" s="35" t="s">
        <v>7</v>
      </c>
      <c r="C19" s="23">
        <v>3389</v>
      </c>
      <c r="D19" s="5"/>
      <c r="E19" s="23">
        <v>1967</v>
      </c>
      <c r="F19" s="5"/>
      <c r="G19" s="23">
        <v>2866</v>
      </c>
      <c r="H19" s="5"/>
      <c r="I19" s="23">
        <v>1920</v>
      </c>
      <c r="J19" s="35"/>
      <c r="K19" s="24">
        <v>2039</v>
      </c>
      <c r="L19" s="35"/>
      <c r="M19" s="23">
        <v>1416</v>
      </c>
      <c r="N19" s="5"/>
      <c r="O19" s="25">
        <f>SUM(C19+E19+G19+I19+K19+M19)</f>
        <v>13597</v>
      </c>
      <c r="P19" s="21">
        <v>1421</v>
      </c>
      <c r="Q19" s="5"/>
    </row>
    <row r="20" spans="1:18" ht="13.5">
      <c r="A20" s="11"/>
      <c r="B20" s="47" t="s">
        <v>8</v>
      </c>
      <c r="C20" s="43">
        <v>1002</v>
      </c>
      <c r="D20" s="16"/>
      <c r="E20" s="43">
        <v>882</v>
      </c>
      <c r="F20" s="16"/>
      <c r="G20" s="43">
        <v>1762</v>
      </c>
      <c r="H20" s="16"/>
      <c r="I20" s="43">
        <v>1528</v>
      </c>
      <c r="J20" s="47"/>
      <c r="K20" s="44">
        <v>1320</v>
      </c>
      <c r="L20" s="47"/>
      <c r="M20" s="43">
        <v>1169</v>
      </c>
      <c r="N20" s="16"/>
      <c r="O20" s="45">
        <f>SUM(C20+E20+G20+I20+K20+M20)</f>
        <v>7663</v>
      </c>
      <c r="P20" s="42">
        <v>1623</v>
      </c>
      <c r="Q20" s="15"/>
      <c r="R20" s="3"/>
    </row>
    <row r="21" spans="1:17" ht="13.5">
      <c r="A21" s="11" t="s">
        <v>20</v>
      </c>
      <c r="B21" s="35" t="s">
        <v>9</v>
      </c>
      <c r="C21" s="23">
        <f>SUM(C19:C20)</f>
        <v>4391</v>
      </c>
      <c r="D21" s="5"/>
      <c r="E21" s="23">
        <f>SUM(E19:E20)</f>
        <v>2849</v>
      </c>
      <c r="F21" s="5"/>
      <c r="G21" s="23">
        <f>SUM(G19:G20)</f>
        <v>4628</v>
      </c>
      <c r="H21" s="5"/>
      <c r="I21" s="23">
        <f>SUM(I19:I20)</f>
        <v>3448</v>
      </c>
      <c r="J21" s="35"/>
      <c r="K21" s="23">
        <f>SUM(K19:K20)</f>
        <v>3359</v>
      </c>
      <c r="L21" s="35"/>
      <c r="M21" s="23">
        <f>SUM(M19:M20)</f>
        <v>2585</v>
      </c>
      <c r="N21" s="5"/>
      <c r="O21" s="25">
        <f>SUM(C21+E21+G21+I21+K21+M21)</f>
        <v>21260</v>
      </c>
      <c r="P21" s="21">
        <f>SUM(P19:P20)</f>
        <v>3044</v>
      </c>
      <c r="Q21" s="5"/>
    </row>
    <row r="22" spans="1:18" ht="13.5">
      <c r="A22" s="11"/>
      <c r="B22" s="47" t="s">
        <v>10</v>
      </c>
      <c r="C22" s="43">
        <v>7939</v>
      </c>
      <c r="D22" s="16"/>
      <c r="E22" s="43">
        <v>7522</v>
      </c>
      <c r="F22" s="16"/>
      <c r="G22" s="43">
        <v>11284</v>
      </c>
      <c r="H22" s="16"/>
      <c r="I22" s="43">
        <v>8924</v>
      </c>
      <c r="J22" s="47"/>
      <c r="K22" s="44">
        <v>8414</v>
      </c>
      <c r="L22" s="47"/>
      <c r="M22" s="43">
        <v>7595</v>
      </c>
      <c r="N22" s="16"/>
      <c r="O22" s="45">
        <f>SUM(C22+E22+G22+I22+K22+M22)</f>
        <v>51678</v>
      </c>
      <c r="P22" s="42">
        <v>8040</v>
      </c>
      <c r="Q22" s="15"/>
      <c r="R22" s="3"/>
    </row>
    <row r="23" spans="1:17" ht="14.25" thickBot="1">
      <c r="A23" s="10"/>
      <c r="B23" s="34" t="s">
        <v>11</v>
      </c>
      <c r="C23" s="48">
        <f>C21/C22</f>
        <v>0.5530923290086913</v>
      </c>
      <c r="D23" s="8"/>
      <c r="E23" s="48">
        <f>E21/E22</f>
        <v>0.37875565009306034</v>
      </c>
      <c r="F23" s="8"/>
      <c r="G23" s="48">
        <f>G21/G22</f>
        <v>0.41013824884792627</v>
      </c>
      <c r="H23" s="8"/>
      <c r="I23" s="48">
        <f>I21/I22</f>
        <v>0.3863738233975796</v>
      </c>
      <c r="J23" s="34"/>
      <c r="K23" s="48">
        <f>K21/K22</f>
        <v>0.3992155930591871</v>
      </c>
      <c r="L23" s="34"/>
      <c r="M23" s="48">
        <f>M21/M22</f>
        <v>0.3403554970375247</v>
      </c>
      <c r="N23" s="8"/>
      <c r="O23" s="52">
        <f>O21/O22</f>
        <v>0.4113936297844344</v>
      </c>
      <c r="P23" s="22">
        <f>P21/P22</f>
        <v>0.37860696517412934</v>
      </c>
      <c r="Q23" s="8"/>
    </row>
    <row r="24" spans="1:17" ht="13.5">
      <c r="A24" s="11"/>
      <c r="B24" s="35" t="s">
        <v>7</v>
      </c>
      <c r="C24" s="49">
        <f>SUM(C14+C19)</f>
        <v>14802</v>
      </c>
      <c r="D24" s="5"/>
      <c r="E24" s="49">
        <f>SUM(E14+E19)</f>
        <v>9580</v>
      </c>
      <c r="F24" s="5"/>
      <c r="G24" s="49">
        <f>SUM(G14+G19)</f>
        <v>22326</v>
      </c>
      <c r="H24" s="5"/>
      <c r="I24" s="49">
        <f>SUM(I14+I19)</f>
        <v>6190</v>
      </c>
      <c r="J24" s="35"/>
      <c r="K24" s="49">
        <f>SUM(K14+K19)</f>
        <v>10746</v>
      </c>
      <c r="L24" s="35"/>
      <c r="M24" s="49">
        <f>SUM(M14+M19)</f>
        <v>9374</v>
      </c>
      <c r="N24" s="5"/>
      <c r="O24" s="53">
        <f>SUM(O14+O19)</f>
        <v>73018</v>
      </c>
      <c r="P24" s="27">
        <v>9730</v>
      </c>
      <c r="Q24" s="5"/>
    </row>
    <row r="25" spans="1:18" ht="13.5">
      <c r="A25" s="11"/>
      <c r="B25" s="47" t="s">
        <v>8</v>
      </c>
      <c r="C25" s="50">
        <f aca="true" t="shared" si="0" ref="C25:E27">SUM(C15+C20)</f>
        <v>3133</v>
      </c>
      <c r="D25" s="16"/>
      <c r="E25" s="50">
        <f t="shared" si="0"/>
        <v>3557</v>
      </c>
      <c r="F25" s="16"/>
      <c r="G25" s="50">
        <f>SUM(G15+G20)</f>
        <v>7031</v>
      </c>
      <c r="H25" s="16"/>
      <c r="I25" s="50">
        <f>SUM(I15+I20)</f>
        <v>6127</v>
      </c>
      <c r="J25" s="47"/>
      <c r="K25" s="50">
        <f>SUM(K15+K20)</f>
        <v>4628</v>
      </c>
      <c r="L25" s="47"/>
      <c r="M25" s="50">
        <f>SUM(M15+M20)</f>
        <v>4016</v>
      </c>
      <c r="N25" s="16"/>
      <c r="O25" s="45">
        <f>SUM(O15+O20)</f>
        <v>28492</v>
      </c>
      <c r="P25" s="46">
        <v>4042</v>
      </c>
      <c r="Q25" s="15"/>
      <c r="R25" s="3"/>
    </row>
    <row r="26" spans="1:17" ht="13.5">
      <c r="A26" s="11" t="s">
        <v>21</v>
      </c>
      <c r="B26" s="35" t="s">
        <v>9</v>
      </c>
      <c r="C26" s="49">
        <f t="shared" si="0"/>
        <v>17935</v>
      </c>
      <c r="D26" s="5"/>
      <c r="E26" s="49">
        <f t="shared" si="0"/>
        <v>13137</v>
      </c>
      <c r="F26" s="5"/>
      <c r="G26" s="49">
        <f>SUM(G16+G21)</f>
        <v>29357</v>
      </c>
      <c r="H26" s="5"/>
      <c r="I26" s="49">
        <f>SUM(I16+I21)</f>
        <v>12317</v>
      </c>
      <c r="J26" s="35"/>
      <c r="K26" s="49">
        <f>SUM(K16+K21)</f>
        <v>15374</v>
      </c>
      <c r="L26" s="35"/>
      <c r="M26" s="49">
        <f>SUM(M16+M21)</f>
        <v>13390</v>
      </c>
      <c r="N26" s="5"/>
      <c r="O26" s="25">
        <f>SUM(O16+O21)</f>
        <v>101510</v>
      </c>
      <c r="P26" s="27">
        <f>SUM(P16+P21)</f>
        <v>13772</v>
      </c>
      <c r="Q26" s="5"/>
    </row>
    <row r="27" spans="1:17" ht="13.5">
      <c r="A27" s="11"/>
      <c r="B27" s="47" t="s">
        <v>10</v>
      </c>
      <c r="C27" s="50">
        <f t="shared" si="0"/>
        <v>29419</v>
      </c>
      <c r="D27" s="16"/>
      <c r="E27" s="50">
        <f t="shared" si="0"/>
        <v>25496</v>
      </c>
      <c r="F27" s="16"/>
      <c r="G27" s="50">
        <f>SUM(G17+G22)</f>
        <v>47538</v>
      </c>
      <c r="H27" s="16"/>
      <c r="I27" s="50">
        <f>SUM(I17+I22)</f>
        <v>27217</v>
      </c>
      <c r="J27" s="47"/>
      <c r="K27" s="50">
        <f>SUM(K17+K22)</f>
        <v>28926</v>
      </c>
      <c r="L27" s="47"/>
      <c r="M27" s="50">
        <f>SUM(M17+M22)</f>
        <v>24731</v>
      </c>
      <c r="N27" s="16"/>
      <c r="O27" s="45">
        <f>SUM(O17+O22)</f>
        <v>183327</v>
      </c>
      <c r="P27" s="46">
        <v>25085</v>
      </c>
      <c r="Q27" s="47"/>
    </row>
    <row r="28" spans="1:17" ht="14.25" thickBot="1">
      <c r="A28" s="10"/>
      <c r="B28" s="34" t="s">
        <v>11</v>
      </c>
      <c r="C28" s="48">
        <f>C26/C27</f>
        <v>0.6096400285529759</v>
      </c>
      <c r="D28" s="8"/>
      <c r="E28" s="48">
        <f>E26/E27</f>
        <v>0.5152572952620019</v>
      </c>
      <c r="F28" s="8"/>
      <c r="G28" s="48">
        <f>G26/G27</f>
        <v>0.6175480668097101</v>
      </c>
      <c r="H28" s="8"/>
      <c r="I28" s="48">
        <f>I26/I27</f>
        <v>0.45254803982804864</v>
      </c>
      <c r="J28" s="34"/>
      <c r="K28" s="48">
        <f>K26/K27</f>
        <v>0.5314941575053586</v>
      </c>
      <c r="L28" s="34"/>
      <c r="M28" s="48">
        <f>M26/M27</f>
        <v>0.5414257409728681</v>
      </c>
      <c r="N28" s="8"/>
      <c r="O28" s="52">
        <f>O26/O27</f>
        <v>0.5537100372558325</v>
      </c>
      <c r="P28" s="22">
        <f>P26/P27</f>
        <v>0.5490133545943792</v>
      </c>
      <c r="Q28" s="8"/>
    </row>
    <row r="29" spans="1:17" ht="13.5">
      <c r="A29" s="11"/>
      <c r="B29" s="35" t="s">
        <v>7</v>
      </c>
      <c r="C29" s="23">
        <v>4820</v>
      </c>
      <c r="D29" s="5"/>
      <c r="E29" s="23">
        <v>3416</v>
      </c>
      <c r="F29" s="5"/>
      <c r="G29" s="23">
        <v>6097</v>
      </c>
      <c r="H29" s="5"/>
      <c r="I29" s="23">
        <v>4447</v>
      </c>
      <c r="J29" s="35"/>
      <c r="K29" s="24">
        <v>3100</v>
      </c>
      <c r="L29" s="35"/>
      <c r="M29" s="23">
        <v>3786</v>
      </c>
      <c r="N29" s="5"/>
      <c r="O29" s="25">
        <f>SUM(C29+E29+G29+I29+K29+M29)</f>
        <v>25666</v>
      </c>
      <c r="P29" s="21">
        <v>3585</v>
      </c>
      <c r="Q29" s="5"/>
    </row>
    <row r="30" spans="1:17" ht="13.5">
      <c r="A30" s="11"/>
      <c r="B30" s="47" t="s">
        <v>8</v>
      </c>
      <c r="C30" s="43">
        <v>10191</v>
      </c>
      <c r="D30" s="16"/>
      <c r="E30" s="43">
        <v>11898</v>
      </c>
      <c r="F30" s="16"/>
      <c r="G30" s="43">
        <v>13970</v>
      </c>
      <c r="H30" s="16"/>
      <c r="I30" s="43">
        <v>12918</v>
      </c>
      <c r="J30" s="47"/>
      <c r="K30" s="44">
        <v>9294</v>
      </c>
      <c r="L30" s="47"/>
      <c r="M30" s="43">
        <v>8504</v>
      </c>
      <c r="N30" s="16"/>
      <c r="O30" s="45">
        <f>SUM(C30+E30+G30+I30+K30+M30)</f>
        <v>66775</v>
      </c>
      <c r="P30" s="42">
        <v>8111</v>
      </c>
      <c r="Q30" s="47"/>
    </row>
    <row r="31" spans="1:17" ht="13.5">
      <c r="A31" s="11" t="s">
        <v>22</v>
      </c>
      <c r="B31" s="35" t="s">
        <v>9</v>
      </c>
      <c r="C31" s="23">
        <f>SUM(C29:C30)</f>
        <v>15011</v>
      </c>
      <c r="D31" s="5"/>
      <c r="E31" s="23">
        <f>SUM(E29:E30)</f>
        <v>15314</v>
      </c>
      <c r="F31" s="5"/>
      <c r="G31" s="23">
        <f>SUM(G29:G30)</f>
        <v>20067</v>
      </c>
      <c r="H31" s="5"/>
      <c r="I31" s="23">
        <f>SUM(I29:I30)</f>
        <v>17365</v>
      </c>
      <c r="J31" s="35"/>
      <c r="K31" s="23">
        <f>SUM(K29:K30)</f>
        <v>12394</v>
      </c>
      <c r="L31" s="35"/>
      <c r="M31" s="23">
        <f>SUM(M29:M30)</f>
        <v>12290</v>
      </c>
      <c r="N31" s="5"/>
      <c r="O31" s="25">
        <f>SUM(C31+E31+G31+I31+K31+M31)</f>
        <v>92441</v>
      </c>
      <c r="P31" s="21">
        <f>SUM(P29:P30)</f>
        <v>11696</v>
      </c>
      <c r="Q31" s="5"/>
    </row>
    <row r="32" spans="1:18" ht="13.5">
      <c r="A32" s="12"/>
      <c r="B32" s="47" t="s">
        <v>10</v>
      </c>
      <c r="C32" s="43">
        <v>18099</v>
      </c>
      <c r="D32" s="16"/>
      <c r="E32" s="43">
        <v>19483</v>
      </c>
      <c r="F32" s="16"/>
      <c r="G32" s="43">
        <v>25721</v>
      </c>
      <c r="H32" s="16"/>
      <c r="I32" s="43">
        <v>23347</v>
      </c>
      <c r="J32" s="47"/>
      <c r="K32" s="44">
        <v>17882</v>
      </c>
      <c r="L32" s="47"/>
      <c r="M32" s="43">
        <v>16487</v>
      </c>
      <c r="N32" s="16"/>
      <c r="O32" s="45">
        <f>SUM(C32+E32+G32+I32+K32+M32)</f>
        <v>121019</v>
      </c>
      <c r="P32" s="42">
        <v>16008</v>
      </c>
      <c r="Q32" s="15"/>
      <c r="R32" s="3"/>
    </row>
    <row r="33" spans="1:17" ht="14.25" thickBot="1">
      <c r="A33" s="13"/>
      <c r="B33" s="34" t="s">
        <v>11</v>
      </c>
      <c r="C33" s="48">
        <f>C31/C32</f>
        <v>0.8293828388308746</v>
      </c>
      <c r="D33" s="8"/>
      <c r="E33" s="48">
        <f>E31/E32</f>
        <v>0.786018580300775</v>
      </c>
      <c r="F33" s="34"/>
      <c r="G33" s="48">
        <f>G31/G32</f>
        <v>0.78017961976595</v>
      </c>
      <c r="H33" s="8"/>
      <c r="I33" s="48">
        <f>I31/I32</f>
        <v>0.7437786439371226</v>
      </c>
      <c r="J33" s="34"/>
      <c r="K33" s="48">
        <f>K31/K32</f>
        <v>0.6930992059053797</v>
      </c>
      <c r="L33" s="34"/>
      <c r="M33" s="48">
        <f>M31/M32</f>
        <v>0.7454357979013768</v>
      </c>
      <c r="N33" s="34"/>
      <c r="O33" s="52">
        <f>O31/O32</f>
        <v>0.7638552623968137</v>
      </c>
      <c r="P33" s="22">
        <f>P31/P32</f>
        <v>0.7306346826586707</v>
      </c>
      <c r="Q33" s="8"/>
    </row>
    <row r="34" spans="1:17" ht="13.5">
      <c r="A34" s="17"/>
      <c r="B34" s="35" t="s">
        <v>7</v>
      </c>
      <c r="C34" s="23">
        <v>61089</v>
      </c>
      <c r="D34" s="33"/>
      <c r="E34" s="31">
        <v>52047</v>
      </c>
      <c r="F34" s="35"/>
      <c r="G34" s="31">
        <v>59744</v>
      </c>
      <c r="H34" s="33"/>
      <c r="I34" s="23">
        <v>36034</v>
      </c>
      <c r="J34" s="33"/>
      <c r="K34" s="31">
        <v>40517</v>
      </c>
      <c r="L34" s="33"/>
      <c r="M34" s="31">
        <v>27225</v>
      </c>
      <c r="N34" s="35"/>
      <c r="O34" s="25">
        <f>SUM(C34+E34+G34+I34+K34+M34)</f>
        <v>276656</v>
      </c>
      <c r="P34" s="21">
        <v>38923</v>
      </c>
      <c r="Q34" s="33"/>
    </row>
    <row r="35" spans="1:18" ht="13.5">
      <c r="A35" s="12"/>
      <c r="B35" s="47" t="s">
        <v>8</v>
      </c>
      <c r="C35" s="43">
        <v>7275</v>
      </c>
      <c r="D35" s="47"/>
      <c r="E35" s="43">
        <v>7761</v>
      </c>
      <c r="F35" s="47"/>
      <c r="G35" s="43">
        <v>8946</v>
      </c>
      <c r="H35" s="47"/>
      <c r="I35" s="43">
        <v>11932</v>
      </c>
      <c r="J35" s="47"/>
      <c r="K35" s="43">
        <v>12026</v>
      </c>
      <c r="L35" s="47"/>
      <c r="M35" s="43">
        <v>8153</v>
      </c>
      <c r="N35" s="47"/>
      <c r="O35" s="45">
        <f>SUM(C35+E35+G35+I35+K35+M35)</f>
        <v>56093</v>
      </c>
      <c r="P35" s="42">
        <v>10007</v>
      </c>
      <c r="Q35" s="14"/>
      <c r="R35" s="3"/>
    </row>
    <row r="36" spans="1:17" ht="13.5">
      <c r="A36" s="12" t="s">
        <v>23</v>
      </c>
      <c r="B36" s="35" t="s">
        <v>9</v>
      </c>
      <c r="C36" s="23">
        <f>SUM(C34:C35)</f>
        <v>68364</v>
      </c>
      <c r="D36" s="35"/>
      <c r="E36" s="23">
        <f>SUM(E34:E35)</f>
        <v>59808</v>
      </c>
      <c r="F36" s="35"/>
      <c r="G36" s="23">
        <f>SUM(G34:G35)</f>
        <v>68690</v>
      </c>
      <c r="H36" s="35"/>
      <c r="I36" s="23">
        <f>SUM(I34:I35)</f>
        <v>47966</v>
      </c>
      <c r="J36" s="35"/>
      <c r="K36" s="23">
        <f>SUM(K34:K35)</f>
        <v>52543</v>
      </c>
      <c r="L36" s="35"/>
      <c r="M36" s="23">
        <f>SUM(M34:M35)</f>
        <v>35378</v>
      </c>
      <c r="N36" s="35"/>
      <c r="O36" s="25">
        <f>SUM(C36+E36+G36+I36+K36+M36)</f>
        <v>332749</v>
      </c>
      <c r="P36" s="21">
        <f>SUM(P34:P35)</f>
        <v>48930</v>
      </c>
      <c r="Q36" s="35"/>
    </row>
    <row r="37" spans="1:18" ht="13.5">
      <c r="A37" s="12"/>
      <c r="B37" s="47" t="s">
        <v>10</v>
      </c>
      <c r="C37" s="43">
        <v>74622</v>
      </c>
      <c r="D37" s="47"/>
      <c r="E37" s="43">
        <v>65691</v>
      </c>
      <c r="F37" s="47"/>
      <c r="G37" s="43">
        <v>76123</v>
      </c>
      <c r="H37" s="47"/>
      <c r="I37" s="43">
        <v>58479</v>
      </c>
      <c r="J37" s="47"/>
      <c r="K37" s="43">
        <v>64551</v>
      </c>
      <c r="L37" s="47"/>
      <c r="M37" s="43">
        <v>54911</v>
      </c>
      <c r="N37" s="47"/>
      <c r="O37" s="45">
        <f>SUM(C37+E37+G37+I37+K37+M37)</f>
        <v>394377</v>
      </c>
      <c r="P37" s="42">
        <v>73149</v>
      </c>
      <c r="Q37" s="14"/>
      <c r="R37" s="3"/>
    </row>
    <row r="38" spans="1:17" ht="14.25" thickBot="1">
      <c r="A38" s="13"/>
      <c r="B38" s="34" t="s">
        <v>11</v>
      </c>
      <c r="C38" s="48">
        <f>C36/C37</f>
        <v>0.9161373321540565</v>
      </c>
      <c r="D38" s="34"/>
      <c r="E38" s="48">
        <f>E36/E37</f>
        <v>0.9104443531077316</v>
      </c>
      <c r="F38" s="34"/>
      <c r="G38" s="48">
        <f>G36/G37</f>
        <v>0.9023553984997964</v>
      </c>
      <c r="H38" s="34"/>
      <c r="I38" s="48">
        <f>I36/I37</f>
        <v>0.8202260640571829</v>
      </c>
      <c r="J38" s="34"/>
      <c r="K38" s="48">
        <f>K36/K37</f>
        <v>0.8139765456770616</v>
      </c>
      <c r="L38" s="34"/>
      <c r="M38" s="48">
        <f>M36/M37</f>
        <v>0.644278924077143</v>
      </c>
      <c r="N38" s="34"/>
      <c r="O38" s="52">
        <f>O36/O37</f>
        <v>0.8437332805919209</v>
      </c>
      <c r="P38" s="22">
        <f>P36/P37</f>
        <v>0.6689086658737645</v>
      </c>
      <c r="Q38" s="34"/>
    </row>
    <row r="39" spans="13:17" ht="14.25" thickBot="1">
      <c r="M39" s="9"/>
      <c r="N39" s="1"/>
      <c r="O39" s="9"/>
      <c r="P39" s="9"/>
      <c r="Q39" s="1"/>
    </row>
    <row r="40" spans="1:17" ht="13.5">
      <c r="A40" s="19" t="s">
        <v>1</v>
      </c>
      <c r="B40" s="54" t="s">
        <v>2</v>
      </c>
      <c r="C40" s="166" t="s">
        <v>25</v>
      </c>
      <c r="D40" s="165"/>
      <c r="E40" s="166" t="s">
        <v>26</v>
      </c>
      <c r="F40" s="165"/>
      <c r="G40" s="166" t="s">
        <v>27</v>
      </c>
      <c r="H40" s="165"/>
      <c r="I40" s="166" t="s">
        <v>28</v>
      </c>
      <c r="J40" s="165"/>
      <c r="K40" s="166" t="s">
        <v>29</v>
      </c>
      <c r="L40" s="165"/>
      <c r="M40" s="166" t="s">
        <v>31</v>
      </c>
      <c r="N40" s="165"/>
      <c r="O40" s="30" t="s">
        <v>30</v>
      </c>
      <c r="P40" s="41" t="s">
        <v>32</v>
      </c>
      <c r="Q40" s="3"/>
    </row>
    <row r="41" spans="1:17" ht="14.25" thickBot="1">
      <c r="A41" s="10"/>
      <c r="B41" s="34"/>
      <c r="C41" s="63" t="s">
        <v>5</v>
      </c>
      <c r="D41" s="18" t="s">
        <v>6</v>
      </c>
      <c r="E41" s="63" t="s">
        <v>5</v>
      </c>
      <c r="F41" s="18" t="s">
        <v>6</v>
      </c>
      <c r="G41" s="63" t="s">
        <v>5</v>
      </c>
      <c r="H41" s="18" t="s">
        <v>6</v>
      </c>
      <c r="I41" s="63" t="s">
        <v>5</v>
      </c>
      <c r="J41" s="18" t="s">
        <v>6</v>
      </c>
      <c r="K41" s="62" t="s">
        <v>5</v>
      </c>
      <c r="L41" s="51" t="s">
        <v>6</v>
      </c>
      <c r="M41" s="61" t="s">
        <v>5</v>
      </c>
      <c r="N41" s="34" t="s">
        <v>6</v>
      </c>
      <c r="O41" s="60" t="s">
        <v>5</v>
      </c>
      <c r="P41" s="8"/>
      <c r="Q41" s="4"/>
    </row>
    <row r="42" spans="1:17" ht="13.5">
      <c r="A42" s="11"/>
      <c r="B42" s="35" t="s">
        <v>7</v>
      </c>
      <c r="C42" s="23">
        <v>6447</v>
      </c>
      <c r="D42" s="5"/>
      <c r="E42" s="23">
        <v>5826</v>
      </c>
      <c r="F42" s="5"/>
      <c r="G42" s="23">
        <v>8607</v>
      </c>
      <c r="H42" s="26"/>
      <c r="I42" s="24">
        <v>6888</v>
      </c>
      <c r="J42" s="5"/>
      <c r="K42" s="23">
        <v>9288</v>
      </c>
      <c r="L42" s="33"/>
      <c r="M42" s="31">
        <f>SUM(O4+O42)</f>
        <v>96164</v>
      </c>
      <c r="N42" s="5"/>
      <c r="O42" s="53">
        <f>SUM(P4+C42+E42+G42+I42+K42)</f>
        <v>45955</v>
      </c>
      <c r="P42" s="5"/>
      <c r="Q42" s="36"/>
    </row>
    <row r="43" spans="1:16" ht="13.5">
      <c r="A43" s="11"/>
      <c r="B43" s="47" t="s">
        <v>8</v>
      </c>
      <c r="C43" s="43">
        <v>4820</v>
      </c>
      <c r="D43" s="16"/>
      <c r="E43" s="43">
        <v>4572</v>
      </c>
      <c r="F43" s="16"/>
      <c r="G43" s="43">
        <v>6320</v>
      </c>
      <c r="H43" s="56"/>
      <c r="I43" s="44">
        <v>6789</v>
      </c>
      <c r="J43" s="16"/>
      <c r="K43" s="43">
        <v>6653</v>
      </c>
      <c r="L43" s="47"/>
      <c r="M43" s="43">
        <f>SUM(O5+O43)</f>
        <v>74176</v>
      </c>
      <c r="N43" s="16"/>
      <c r="O43" s="45">
        <f>SUM(P5+C43+E43+G43+I43+K43)</f>
        <v>34024</v>
      </c>
      <c r="P43" s="16"/>
    </row>
    <row r="44" spans="1:18" ht="13.5">
      <c r="A44" s="11" t="s">
        <v>17</v>
      </c>
      <c r="B44" s="35" t="s">
        <v>9</v>
      </c>
      <c r="C44" s="23">
        <f>SUM(C42:C43)</f>
        <v>11267</v>
      </c>
      <c r="D44" s="5"/>
      <c r="E44" s="23">
        <f>SUM(E42:E43)</f>
        <v>10398</v>
      </c>
      <c r="F44" s="5"/>
      <c r="G44" s="23">
        <f>SUM(G42:G43)</f>
        <v>14927</v>
      </c>
      <c r="H44" s="57"/>
      <c r="I44" s="23">
        <f>SUM(I42:I43)</f>
        <v>13677</v>
      </c>
      <c r="J44" s="5"/>
      <c r="K44" s="23">
        <f>SUM(K42:K43)</f>
        <v>15941</v>
      </c>
      <c r="L44" s="35"/>
      <c r="M44" s="23">
        <f>SUM(M42:M43)</f>
        <v>170340</v>
      </c>
      <c r="N44" s="5"/>
      <c r="O44" s="26">
        <f>SUM(O42:O43)</f>
        <v>79979</v>
      </c>
      <c r="P44" s="6"/>
      <c r="R44" s="4"/>
    </row>
    <row r="45" spans="1:16" ht="13.5">
      <c r="A45" s="11"/>
      <c r="B45" s="47" t="s">
        <v>10</v>
      </c>
      <c r="C45" s="43">
        <v>19114</v>
      </c>
      <c r="D45" s="16"/>
      <c r="E45" s="43">
        <v>17341</v>
      </c>
      <c r="F45" s="16"/>
      <c r="G45" s="43">
        <v>23384</v>
      </c>
      <c r="H45" s="56"/>
      <c r="I45" s="44">
        <v>20601</v>
      </c>
      <c r="J45" s="16"/>
      <c r="K45" s="43">
        <v>22684</v>
      </c>
      <c r="L45" s="47"/>
      <c r="M45" s="43">
        <f>SUM(O7+O45)</f>
        <v>263403</v>
      </c>
      <c r="N45" s="16"/>
      <c r="O45" s="45">
        <f>SUM(P7+C45+E45+G45+I45+K45)</f>
        <v>125515</v>
      </c>
      <c r="P45" s="16"/>
    </row>
    <row r="46" spans="1:16" ht="14.25" thickBot="1">
      <c r="A46" s="10"/>
      <c r="B46" s="34" t="s">
        <v>11</v>
      </c>
      <c r="C46" s="48">
        <f>C44/C45</f>
        <v>0.5894632206759444</v>
      </c>
      <c r="D46" s="8"/>
      <c r="E46" s="48">
        <f>E44/E45</f>
        <v>0.5996193991119313</v>
      </c>
      <c r="F46" s="8"/>
      <c r="G46" s="48">
        <f>G44/G45</f>
        <v>0.6383424563804311</v>
      </c>
      <c r="H46" s="28"/>
      <c r="I46" s="48">
        <f>I44/I45</f>
        <v>0.6638998106888016</v>
      </c>
      <c r="J46" s="8"/>
      <c r="K46" s="48">
        <f>K44/K45</f>
        <v>0.7027420208076177</v>
      </c>
      <c r="L46" s="34"/>
      <c r="M46" s="48">
        <f>M44/M45</f>
        <v>0.6466896732383458</v>
      </c>
      <c r="N46" s="8"/>
      <c r="O46" s="52">
        <f>O44/O45</f>
        <v>0.6372067083615505</v>
      </c>
      <c r="P46" s="5"/>
    </row>
    <row r="47" spans="1:16" ht="13.5">
      <c r="A47" s="11"/>
      <c r="B47" s="37" t="s">
        <v>7</v>
      </c>
      <c r="C47" s="38">
        <v>9171</v>
      </c>
      <c r="D47" s="41"/>
      <c r="E47" s="38">
        <v>11960</v>
      </c>
      <c r="F47" s="41"/>
      <c r="G47" s="38">
        <v>11924</v>
      </c>
      <c r="H47" s="41"/>
      <c r="I47" s="39">
        <v>8749</v>
      </c>
      <c r="J47" s="41"/>
      <c r="K47" s="38">
        <v>10916</v>
      </c>
      <c r="L47" s="37"/>
      <c r="M47" s="38">
        <f>SUM(O9+O47)</f>
        <v>131328</v>
      </c>
      <c r="N47" s="37"/>
      <c r="O47" s="40">
        <f>SUM(P9+C47+E47+G47+I47+K47)</f>
        <v>64729</v>
      </c>
      <c r="P47" s="41"/>
    </row>
    <row r="48" spans="1:16" ht="13.5">
      <c r="A48" s="11"/>
      <c r="B48" s="35" t="s">
        <v>8</v>
      </c>
      <c r="C48" s="23">
        <v>1745</v>
      </c>
      <c r="D48" s="5"/>
      <c r="E48" s="23">
        <v>983</v>
      </c>
      <c r="F48" s="5"/>
      <c r="G48" s="23">
        <v>1264</v>
      </c>
      <c r="H48" s="5"/>
      <c r="I48" s="24">
        <v>943</v>
      </c>
      <c r="J48" s="5"/>
      <c r="K48" s="23">
        <v>983</v>
      </c>
      <c r="L48" s="35"/>
      <c r="M48" s="23">
        <f>SUM(O10+O48)</f>
        <v>14301</v>
      </c>
      <c r="N48" s="5"/>
      <c r="O48" s="59">
        <f>SUM(P10+C48+E48+G48+I48+K48)</f>
        <v>7051</v>
      </c>
      <c r="P48" s="58"/>
    </row>
    <row r="49" spans="1:16" ht="13.5">
      <c r="A49" s="11" t="s">
        <v>18</v>
      </c>
      <c r="B49" s="47" t="s">
        <v>9</v>
      </c>
      <c r="C49" s="43">
        <f>SUM(C47:C48)</f>
        <v>10916</v>
      </c>
      <c r="D49" s="16"/>
      <c r="E49" s="43">
        <f>SUM(E47:E48)</f>
        <v>12943</v>
      </c>
      <c r="F49" s="16"/>
      <c r="G49" s="43">
        <f>SUM(G47:G48)</f>
        <v>13188</v>
      </c>
      <c r="H49" s="16"/>
      <c r="I49" s="43">
        <f>SUM(I47:I48)</f>
        <v>9692</v>
      </c>
      <c r="J49" s="16"/>
      <c r="K49" s="43">
        <f>SUM(K47:K48)</f>
        <v>11899</v>
      </c>
      <c r="L49" s="47"/>
      <c r="M49" s="43">
        <f>SUM(M47:M48)</f>
        <v>145629</v>
      </c>
      <c r="N49" s="16"/>
      <c r="O49" s="56">
        <f>SUM(O47:O48)</f>
        <v>71780</v>
      </c>
      <c r="P49" s="16"/>
    </row>
    <row r="50" spans="1:16" ht="13.5">
      <c r="A50" s="11"/>
      <c r="B50" s="47" t="s">
        <v>10</v>
      </c>
      <c r="C50" s="43">
        <v>18816</v>
      </c>
      <c r="D50" s="16"/>
      <c r="E50" s="43">
        <v>21081</v>
      </c>
      <c r="F50" s="16"/>
      <c r="G50" s="43">
        <v>21520</v>
      </c>
      <c r="H50" s="16"/>
      <c r="I50" s="44">
        <v>15960</v>
      </c>
      <c r="J50" s="16"/>
      <c r="K50" s="43">
        <v>18230</v>
      </c>
      <c r="L50" s="47"/>
      <c r="M50" s="43">
        <f>SUM(O12+O50)</f>
        <v>242810</v>
      </c>
      <c r="N50" s="16"/>
      <c r="O50" s="45">
        <f>SUM(P12+C50+E50+G50+I50+K50)</f>
        <v>118140</v>
      </c>
      <c r="P50" s="16"/>
    </row>
    <row r="51" spans="1:16" ht="14.25" thickBot="1">
      <c r="A51" s="10"/>
      <c r="B51" s="34" t="s">
        <v>11</v>
      </c>
      <c r="C51" s="48">
        <f>C49/C50</f>
        <v>0.5801445578231292</v>
      </c>
      <c r="D51" s="8"/>
      <c r="E51" s="48">
        <f>E49/E50</f>
        <v>0.6139651819173664</v>
      </c>
      <c r="F51" s="8"/>
      <c r="G51" s="48">
        <f>G49/G50</f>
        <v>0.6128252788104089</v>
      </c>
      <c r="H51" s="8"/>
      <c r="I51" s="48">
        <f>I49/I50</f>
        <v>0.6072681704260652</v>
      </c>
      <c r="J51" s="8"/>
      <c r="K51" s="48">
        <f>K49/K50</f>
        <v>0.6527153044432255</v>
      </c>
      <c r="L51" s="34"/>
      <c r="M51" s="48">
        <f>M49/M50</f>
        <v>0.5997652485482476</v>
      </c>
      <c r="N51" s="8"/>
      <c r="O51" s="52">
        <f>O49/O50</f>
        <v>0.6075842221093618</v>
      </c>
      <c r="P51" s="5"/>
    </row>
    <row r="52" spans="1:16" ht="13.5">
      <c r="A52" s="11"/>
      <c r="B52" s="35" t="s">
        <v>7</v>
      </c>
      <c r="C52" s="23">
        <v>6926</v>
      </c>
      <c r="D52" s="5"/>
      <c r="E52" s="23">
        <v>8879</v>
      </c>
      <c r="F52" s="5"/>
      <c r="G52" s="23">
        <v>7212</v>
      </c>
      <c r="H52" s="5"/>
      <c r="I52" s="24">
        <v>8155</v>
      </c>
      <c r="J52" s="33"/>
      <c r="K52" s="23">
        <v>8576</v>
      </c>
      <c r="L52" s="35"/>
      <c r="M52" s="31">
        <f>SUM(O14+O52)</f>
        <v>107478</v>
      </c>
      <c r="N52" s="5"/>
      <c r="O52" s="25">
        <f>SUM(P14+C52+E52+G52+I52+K52)</f>
        <v>48057</v>
      </c>
      <c r="P52" s="2"/>
    </row>
    <row r="53" spans="1:17" ht="13.5">
      <c r="A53" s="11"/>
      <c r="B53" s="47" t="s">
        <v>8</v>
      </c>
      <c r="C53" s="43">
        <v>3495</v>
      </c>
      <c r="D53" s="16"/>
      <c r="E53" s="43">
        <v>3397</v>
      </c>
      <c r="F53" s="16"/>
      <c r="G53" s="43">
        <v>2863</v>
      </c>
      <c r="H53" s="16"/>
      <c r="I53" s="44">
        <v>2802</v>
      </c>
      <c r="J53" s="47"/>
      <c r="K53" s="43">
        <v>2813</v>
      </c>
      <c r="L53" s="47"/>
      <c r="M53" s="43">
        <f>SUM(O15+O53)</f>
        <v>38618</v>
      </c>
      <c r="N53" s="16"/>
      <c r="O53" s="45">
        <f>SUM(P15+C53+E53+G53+I53+K53)</f>
        <v>17789</v>
      </c>
      <c r="P53" s="15"/>
      <c r="Q53" s="3"/>
    </row>
    <row r="54" spans="1:16" ht="13.5">
      <c r="A54" s="11" t="s">
        <v>19</v>
      </c>
      <c r="B54" s="35" t="s">
        <v>9</v>
      </c>
      <c r="C54" s="23">
        <f>SUM(C52:C53)</f>
        <v>10421</v>
      </c>
      <c r="D54" s="5"/>
      <c r="E54" s="23">
        <f>SUM(E52:E53)</f>
        <v>12276</v>
      </c>
      <c r="F54" s="5"/>
      <c r="G54" s="23">
        <f>SUM(G52:G53)</f>
        <v>10075</v>
      </c>
      <c r="H54" s="5"/>
      <c r="I54" s="23">
        <f>SUM(I52:I53)</f>
        <v>10957</v>
      </c>
      <c r="J54" s="5"/>
      <c r="K54" s="23">
        <f>SUM(K52:K53)</f>
        <v>11389</v>
      </c>
      <c r="L54" s="35"/>
      <c r="M54" s="23">
        <f>SUM(M52:M53)</f>
        <v>146096</v>
      </c>
      <c r="N54" s="5"/>
      <c r="O54" s="26">
        <f>SUM(O52:O53)</f>
        <v>65846</v>
      </c>
      <c r="P54" s="5"/>
    </row>
    <row r="55" spans="1:17" ht="13.5">
      <c r="A55" s="11"/>
      <c r="B55" s="47" t="s">
        <v>10</v>
      </c>
      <c r="C55" s="43">
        <v>19405</v>
      </c>
      <c r="D55" s="16"/>
      <c r="E55" s="43">
        <v>22331</v>
      </c>
      <c r="F55" s="16"/>
      <c r="G55" s="43">
        <v>17577</v>
      </c>
      <c r="H55" s="16"/>
      <c r="I55" s="44">
        <v>17713</v>
      </c>
      <c r="J55" s="47"/>
      <c r="K55" s="43">
        <v>20844</v>
      </c>
      <c r="L55" s="47"/>
      <c r="M55" s="43">
        <f>SUM(O17+O55)</f>
        <v>246544</v>
      </c>
      <c r="N55" s="16"/>
      <c r="O55" s="45">
        <f>SUM(P17+C55+E55+G55+I55+K55)</f>
        <v>114895</v>
      </c>
      <c r="P55" s="15"/>
      <c r="Q55" s="3"/>
    </row>
    <row r="56" spans="1:16" ht="14.25" thickBot="1">
      <c r="A56" s="10"/>
      <c r="B56" s="34" t="s">
        <v>11</v>
      </c>
      <c r="C56" s="48">
        <f>C54/C55</f>
        <v>0.5370265395516619</v>
      </c>
      <c r="D56" s="8"/>
      <c r="E56" s="48">
        <f>E54/E55</f>
        <v>0.5497290761721374</v>
      </c>
      <c r="F56" s="8"/>
      <c r="G56" s="48">
        <f>G54/G55</f>
        <v>0.5731922398589065</v>
      </c>
      <c r="H56" s="8"/>
      <c r="I56" s="48">
        <f>I54/I55</f>
        <v>0.6185852198949924</v>
      </c>
      <c r="J56" s="8"/>
      <c r="K56" s="48">
        <f>K54/K55</f>
        <v>0.5463922471694492</v>
      </c>
      <c r="L56" s="34"/>
      <c r="M56" s="48">
        <f>M54/M55</f>
        <v>0.5925757674086573</v>
      </c>
      <c r="N56" s="8"/>
      <c r="O56" s="52">
        <f>O54/O55</f>
        <v>0.5730971756821446</v>
      </c>
      <c r="P56" s="5"/>
    </row>
    <row r="57" spans="1:16" ht="13.5">
      <c r="A57" s="11"/>
      <c r="B57" s="35" t="s">
        <v>7</v>
      </c>
      <c r="C57" s="23">
        <v>1459</v>
      </c>
      <c r="D57" s="5"/>
      <c r="E57" s="23">
        <v>1469</v>
      </c>
      <c r="F57" s="5"/>
      <c r="G57" s="23">
        <v>1647</v>
      </c>
      <c r="H57" s="5"/>
      <c r="I57" s="24">
        <v>1372</v>
      </c>
      <c r="J57" s="33"/>
      <c r="K57" s="23">
        <v>1889</v>
      </c>
      <c r="L57" s="35"/>
      <c r="M57" s="31">
        <f>SUM(O19+O57)</f>
        <v>22854</v>
      </c>
      <c r="N57" s="5"/>
      <c r="O57" s="53">
        <f>SUM(P19+C57+E57+G57+I57+K57)</f>
        <v>9257</v>
      </c>
      <c r="P57" s="2"/>
    </row>
    <row r="58" spans="1:17" ht="13.5">
      <c r="A58" s="11"/>
      <c r="B58" s="47" t="s">
        <v>8</v>
      </c>
      <c r="C58" s="43">
        <v>1475</v>
      </c>
      <c r="D58" s="16"/>
      <c r="E58" s="43">
        <v>2124</v>
      </c>
      <c r="F58" s="16"/>
      <c r="G58" s="43">
        <v>1292</v>
      </c>
      <c r="H58" s="16"/>
      <c r="I58" s="44">
        <v>1491</v>
      </c>
      <c r="J58" s="47"/>
      <c r="K58" s="43">
        <v>1244</v>
      </c>
      <c r="L58" s="47"/>
      <c r="M58" s="43">
        <f>SUM(O20+O58)</f>
        <v>16912</v>
      </c>
      <c r="N58" s="16"/>
      <c r="O58" s="45">
        <f>SUM(P20+C58+E58+G58+I58+K58)</f>
        <v>9249</v>
      </c>
      <c r="P58" s="15"/>
      <c r="Q58" s="3"/>
    </row>
    <row r="59" spans="1:16" ht="13.5">
      <c r="A59" s="11" t="s">
        <v>20</v>
      </c>
      <c r="B59" s="35" t="s">
        <v>9</v>
      </c>
      <c r="C59" s="23">
        <f>SUM(C57:C58)</f>
        <v>2934</v>
      </c>
      <c r="D59" s="5"/>
      <c r="E59" s="23">
        <f>SUM(E57:E58)</f>
        <v>3593</v>
      </c>
      <c r="F59" s="5"/>
      <c r="G59" s="23">
        <f>SUM(G57:G58)</f>
        <v>2939</v>
      </c>
      <c r="H59" s="5"/>
      <c r="I59" s="23">
        <f>SUM(I57:I58)</f>
        <v>2863</v>
      </c>
      <c r="J59" s="5"/>
      <c r="K59" s="23">
        <f>SUM(K57:K58)</f>
        <v>3133</v>
      </c>
      <c r="L59" s="35"/>
      <c r="M59" s="23">
        <f>SUM(M57:M58)</f>
        <v>39766</v>
      </c>
      <c r="N59" s="5"/>
      <c r="O59" s="26">
        <f>SUM(O57:O58)</f>
        <v>18506</v>
      </c>
      <c r="P59" s="5"/>
    </row>
    <row r="60" spans="1:17" ht="13.5">
      <c r="A60" s="11"/>
      <c r="B60" s="47" t="s">
        <v>10</v>
      </c>
      <c r="C60" s="43">
        <v>8220</v>
      </c>
      <c r="D60" s="16"/>
      <c r="E60" s="43">
        <v>8492</v>
      </c>
      <c r="F60" s="16"/>
      <c r="G60" s="43">
        <v>8091</v>
      </c>
      <c r="H60" s="16"/>
      <c r="I60" s="44">
        <v>7830</v>
      </c>
      <c r="J60" s="47"/>
      <c r="K60" s="43">
        <v>8108</v>
      </c>
      <c r="L60" s="47"/>
      <c r="M60" s="43">
        <f>SUM(O22+O60)</f>
        <v>100459</v>
      </c>
      <c r="N60" s="16"/>
      <c r="O60" s="45">
        <f>SUM(P22+C60+E60+G60+I60+K60)</f>
        <v>48781</v>
      </c>
      <c r="P60" s="15"/>
      <c r="Q60" s="3"/>
    </row>
    <row r="61" spans="1:16" ht="14.25" thickBot="1">
      <c r="A61" s="10"/>
      <c r="B61" s="34" t="s">
        <v>11</v>
      </c>
      <c r="C61" s="48">
        <f>C59/C60</f>
        <v>0.35693430656934305</v>
      </c>
      <c r="D61" s="8"/>
      <c r="E61" s="48">
        <f>E59/E60</f>
        <v>0.4231040979745643</v>
      </c>
      <c r="F61" s="8"/>
      <c r="G61" s="48">
        <f>G59/G60</f>
        <v>0.36324310962798173</v>
      </c>
      <c r="H61" s="8"/>
      <c r="I61" s="48">
        <f>I59/I60</f>
        <v>0.3656449553001277</v>
      </c>
      <c r="J61" s="8"/>
      <c r="K61" s="48">
        <f>K59/K60</f>
        <v>0.3864084854464726</v>
      </c>
      <c r="L61" s="34"/>
      <c r="M61" s="48">
        <f>M59/M60</f>
        <v>0.39584308026159926</v>
      </c>
      <c r="N61" s="8"/>
      <c r="O61" s="52">
        <f>O59/O60</f>
        <v>0.37936901662532546</v>
      </c>
      <c r="P61" s="5"/>
    </row>
    <row r="62" spans="1:16" ht="13.5">
      <c r="A62" s="11"/>
      <c r="B62" s="35" t="s">
        <v>7</v>
      </c>
      <c r="C62" s="49">
        <f>SUM(C52+C57)</f>
        <v>8385</v>
      </c>
      <c r="D62" s="5"/>
      <c r="E62" s="49">
        <f>SUM(E52+E57)</f>
        <v>10348</v>
      </c>
      <c r="F62" s="5"/>
      <c r="G62" s="49">
        <f>SUM(G52+G57)</f>
        <v>8859</v>
      </c>
      <c r="H62" s="5"/>
      <c r="I62" s="49">
        <f>SUM(I52+I57)</f>
        <v>9527</v>
      </c>
      <c r="J62" s="5"/>
      <c r="K62" s="49">
        <f>SUM(K52+K57)</f>
        <v>10465</v>
      </c>
      <c r="L62" s="35"/>
      <c r="M62" s="31">
        <f>SUM(O24+O62)</f>
        <v>130332</v>
      </c>
      <c r="N62" s="5"/>
      <c r="O62" s="25">
        <f>SUM(P24+C62+E62+G62+I62+K62)</f>
        <v>57314</v>
      </c>
      <c r="P62" s="2"/>
    </row>
    <row r="63" spans="1:17" ht="13.5">
      <c r="A63" s="11"/>
      <c r="B63" s="47" t="s">
        <v>8</v>
      </c>
      <c r="C63" s="50">
        <f>SUM(C53+C58)</f>
        <v>4970</v>
      </c>
      <c r="D63" s="16"/>
      <c r="E63" s="50">
        <f>SUM(E53+E58)</f>
        <v>5521</v>
      </c>
      <c r="F63" s="16"/>
      <c r="G63" s="50">
        <f>SUM(G53+G58)</f>
        <v>4155</v>
      </c>
      <c r="H63" s="16"/>
      <c r="I63" s="50">
        <f>SUM(I53+I58)</f>
        <v>4293</v>
      </c>
      <c r="J63" s="16"/>
      <c r="K63" s="50">
        <f aca="true" t="shared" si="1" ref="K63:M65">SUM(K53+K58)</f>
        <v>4057</v>
      </c>
      <c r="L63" s="47"/>
      <c r="M63" s="43">
        <f>SUM(O25+O63)</f>
        <v>55530</v>
      </c>
      <c r="N63" s="16"/>
      <c r="O63" s="45">
        <f>SUM(P25+C63+E63+G63+I63+K63)</f>
        <v>27038</v>
      </c>
      <c r="P63" s="16"/>
      <c r="Q63" s="4"/>
    </row>
    <row r="64" spans="1:16" ht="13.5">
      <c r="A64" s="11" t="s">
        <v>21</v>
      </c>
      <c r="B64" s="35" t="s">
        <v>9</v>
      </c>
      <c r="C64" s="49">
        <f>SUM(C54+C59)</f>
        <v>13355</v>
      </c>
      <c r="D64" s="5"/>
      <c r="E64" s="49">
        <f>SUM(E54+E59)</f>
        <v>15869</v>
      </c>
      <c r="F64" s="5"/>
      <c r="G64" s="49">
        <f>SUM(G54+G59)</f>
        <v>13014</v>
      </c>
      <c r="H64" s="5"/>
      <c r="I64" s="49">
        <f>SUM(I54+I59)</f>
        <v>13820</v>
      </c>
      <c r="J64" s="5"/>
      <c r="K64" s="49">
        <f t="shared" si="1"/>
        <v>14522</v>
      </c>
      <c r="L64" s="35"/>
      <c r="M64" s="23">
        <f>SUM(M62:M63)</f>
        <v>185862</v>
      </c>
      <c r="N64" s="5"/>
      <c r="O64" s="26">
        <f>SUM(O62:O63)</f>
        <v>84352</v>
      </c>
      <c r="P64" s="5"/>
    </row>
    <row r="65" spans="1:17" ht="13.5">
      <c r="A65" s="11"/>
      <c r="B65" s="47" t="s">
        <v>10</v>
      </c>
      <c r="C65" s="50">
        <f>SUM(C55+C60)</f>
        <v>27625</v>
      </c>
      <c r="D65" s="16"/>
      <c r="E65" s="50">
        <f>SUM(E55+E60)</f>
        <v>30823</v>
      </c>
      <c r="F65" s="16"/>
      <c r="G65" s="50">
        <f>SUM(G55+G60)</f>
        <v>25668</v>
      </c>
      <c r="H65" s="16"/>
      <c r="I65" s="50">
        <f>SUM(I55+I60)</f>
        <v>25543</v>
      </c>
      <c r="J65" s="16"/>
      <c r="K65" s="50">
        <f t="shared" si="1"/>
        <v>28952</v>
      </c>
      <c r="L65" s="47"/>
      <c r="M65" s="50">
        <f t="shared" si="1"/>
        <v>347003</v>
      </c>
      <c r="N65" s="16"/>
      <c r="O65" s="45">
        <f>SUM(P27+C65+E65+G65+I65+K65)</f>
        <v>163696</v>
      </c>
      <c r="P65" s="15"/>
      <c r="Q65" s="3"/>
    </row>
    <row r="66" spans="1:16" ht="14.25" thickBot="1">
      <c r="A66" s="10"/>
      <c r="B66" s="34" t="s">
        <v>11</v>
      </c>
      <c r="C66" s="48">
        <f>C64/C65</f>
        <v>0.48343891402714934</v>
      </c>
      <c r="D66" s="8"/>
      <c r="E66" s="48">
        <f>E64/E65</f>
        <v>0.5148428121857055</v>
      </c>
      <c r="F66" s="8"/>
      <c r="G66" s="48">
        <f>G64/G65</f>
        <v>0.5070126227208976</v>
      </c>
      <c r="H66" s="8"/>
      <c r="I66" s="48">
        <f>I64/I65</f>
        <v>0.5410484281407822</v>
      </c>
      <c r="J66" s="8"/>
      <c r="K66" s="48">
        <f>K64/K65</f>
        <v>0.5015888366952197</v>
      </c>
      <c r="L66" s="34"/>
      <c r="M66" s="48">
        <f>M64/M65</f>
        <v>0.5356207295037795</v>
      </c>
      <c r="N66" s="8"/>
      <c r="O66" s="52">
        <f>O64/O65</f>
        <v>0.5152966474440426</v>
      </c>
      <c r="P66" s="5"/>
    </row>
    <row r="67" spans="1:16" ht="13.5">
      <c r="A67" s="11"/>
      <c r="B67" s="35" t="s">
        <v>7</v>
      </c>
      <c r="C67" s="23">
        <v>4690</v>
      </c>
      <c r="D67" s="5"/>
      <c r="E67" s="23">
        <v>4097</v>
      </c>
      <c r="F67" s="5"/>
      <c r="G67" s="23">
        <v>4033</v>
      </c>
      <c r="H67" s="5"/>
      <c r="I67" s="24">
        <v>3737</v>
      </c>
      <c r="J67" s="33"/>
      <c r="K67" s="23">
        <v>4045</v>
      </c>
      <c r="L67" s="35"/>
      <c r="M67" s="31">
        <f>SUM(O29+O67)</f>
        <v>49853</v>
      </c>
      <c r="N67" s="5"/>
      <c r="O67" s="25">
        <f>SUM(P29+C67+E67+G67+I67+K67)</f>
        <v>24187</v>
      </c>
      <c r="P67" s="2"/>
    </row>
    <row r="68" spans="1:17" ht="13.5">
      <c r="A68" s="11"/>
      <c r="B68" s="47" t="s">
        <v>8</v>
      </c>
      <c r="C68" s="43">
        <v>10903</v>
      </c>
      <c r="D68" s="16"/>
      <c r="E68" s="43">
        <v>8768</v>
      </c>
      <c r="F68" s="16"/>
      <c r="G68" s="43">
        <v>8946</v>
      </c>
      <c r="H68" s="16"/>
      <c r="I68" s="43">
        <v>11873</v>
      </c>
      <c r="J68" s="16"/>
      <c r="K68" s="43">
        <v>9841</v>
      </c>
      <c r="L68" s="47"/>
      <c r="M68" s="43">
        <f>SUM(O30+O68)</f>
        <v>125217</v>
      </c>
      <c r="N68" s="16"/>
      <c r="O68" s="45">
        <f>SUM(P30+C68+E68+G68+I68+K68)</f>
        <v>58442</v>
      </c>
      <c r="P68" s="15"/>
      <c r="Q68" s="3"/>
    </row>
    <row r="69" spans="1:16" ht="13.5">
      <c r="A69" s="11" t="s">
        <v>22</v>
      </c>
      <c r="B69" s="35" t="s">
        <v>9</v>
      </c>
      <c r="C69" s="23">
        <f>SUM(C67:C68)</f>
        <v>15593</v>
      </c>
      <c r="D69" s="5"/>
      <c r="E69" s="23">
        <f>SUM(E67:E68)</f>
        <v>12865</v>
      </c>
      <c r="F69" s="5"/>
      <c r="G69" s="23">
        <f>SUM(G67:G68)</f>
        <v>12979</v>
      </c>
      <c r="H69" s="5"/>
      <c r="I69" s="23">
        <f>SUM(I67:I68)</f>
        <v>15610</v>
      </c>
      <c r="J69" s="5"/>
      <c r="K69" s="23">
        <f>SUM(K67:K68)</f>
        <v>13886</v>
      </c>
      <c r="L69" s="35"/>
      <c r="M69" s="23">
        <f>SUM(M67:M68)</f>
        <v>175070</v>
      </c>
      <c r="N69" s="5"/>
      <c r="O69" s="26">
        <f>SUM(O67:O68)</f>
        <v>82629</v>
      </c>
      <c r="P69" s="5"/>
    </row>
    <row r="70" spans="1:17" ht="13.5">
      <c r="A70" s="12"/>
      <c r="B70" s="47" t="s">
        <v>10</v>
      </c>
      <c r="C70" s="43">
        <v>19244</v>
      </c>
      <c r="D70" s="16"/>
      <c r="E70" s="43">
        <v>16954</v>
      </c>
      <c r="F70" s="16"/>
      <c r="G70" s="43">
        <v>17177</v>
      </c>
      <c r="H70" s="16"/>
      <c r="I70" s="43">
        <v>18286</v>
      </c>
      <c r="J70" s="16"/>
      <c r="K70" s="43">
        <v>16999</v>
      </c>
      <c r="L70" s="47"/>
      <c r="M70" s="43">
        <f>SUM(O32+O70)</f>
        <v>225687</v>
      </c>
      <c r="N70" s="16"/>
      <c r="O70" s="45">
        <f>SUM(P32+C70+E70+G70+I70+K70)</f>
        <v>104668</v>
      </c>
      <c r="P70" s="15"/>
      <c r="Q70" s="3"/>
    </row>
    <row r="71" spans="1:16" ht="14.25" thickBot="1">
      <c r="A71" s="13"/>
      <c r="B71" s="34" t="s">
        <v>11</v>
      </c>
      <c r="C71" s="48">
        <f>C69/C70</f>
        <v>0.8102785283724797</v>
      </c>
      <c r="D71" s="8"/>
      <c r="E71" s="48">
        <f>E69/E70</f>
        <v>0.7588179780582753</v>
      </c>
      <c r="F71" s="34"/>
      <c r="G71" s="48">
        <f>G69/G70</f>
        <v>0.7556034231821622</v>
      </c>
      <c r="H71" s="8"/>
      <c r="I71" s="48">
        <f>I69/I70</f>
        <v>0.8536585365853658</v>
      </c>
      <c r="J71" s="8"/>
      <c r="K71" s="48">
        <f>K69/K70</f>
        <v>0.8168715806812166</v>
      </c>
      <c r="L71" s="34"/>
      <c r="M71" s="48">
        <f>M69/M70</f>
        <v>0.7757203560683602</v>
      </c>
      <c r="N71" s="34"/>
      <c r="O71" s="52">
        <f>O69/O70</f>
        <v>0.789438988038369</v>
      </c>
      <c r="P71" s="5"/>
    </row>
    <row r="72" spans="1:16" ht="13.5">
      <c r="A72" s="17"/>
      <c r="B72" s="35" t="s">
        <v>7</v>
      </c>
      <c r="C72" s="31">
        <v>46446</v>
      </c>
      <c r="D72" s="33"/>
      <c r="E72" s="31">
        <v>35687</v>
      </c>
      <c r="F72" s="35"/>
      <c r="G72" s="23">
        <v>40964</v>
      </c>
      <c r="H72" s="33"/>
      <c r="I72" s="31">
        <v>42809</v>
      </c>
      <c r="J72" s="33"/>
      <c r="K72" s="31">
        <v>38338</v>
      </c>
      <c r="L72" s="33"/>
      <c r="M72" s="31">
        <f>SUM(O34+O72)</f>
        <v>519823</v>
      </c>
      <c r="N72" s="35"/>
      <c r="O72" s="25">
        <f>SUM(P34+C72+E72+G72+I72+K72)</f>
        <v>243167</v>
      </c>
      <c r="P72" s="2"/>
    </row>
    <row r="73" spans="1:16" ht="13.5">
      <c r="A73" s="12"/>
      <c r="B73" s="47" t="s">
        <v>8</v>
      </c>
      <c r="C73" s="43">
        <v>12002</v>
      </c>
      <c r="D73" s="47"/>
      <c r="E73" s="43">
        <v>10408</v>
      </c>
      <c r="F73" s="47"/>
      <c r="G73" s="43">
        <v>9707</v>
      </c>
      <c r="H73" s="47"/>
      <c r="I73" s="43">
        <v>9622</v>
      </c>
      <c r="J73" s="47"/>
      <c r="K73" s="43">
        <v>9224</v>
      </c>
      <c r="L73" s="47"/>
      <c r="M73" s="43">
        <f>SUM(O35+O73)</f>
        <v>117063</v>
      </c>
      <c r="N73" s="47"/>
      <c r="O73" s="45">
        <f>SUM(P35+C73+E73+G73+I73+K73)</f>
        <v>60970</v>
      </c>
      <c r="P73" s="16"/>
    </row>
    <row r="74" spans="1:16" ht="13.5">
      <c r="A74" s="12" t="s">
        <v>23</v>
      </c>
      <c r="B74" s="35" t="s">
        <v>9</v>
      </c>
      <c r="C74" s="23">
        <f>SUM(C72:C73)</f>
        <v>58448</v>
      </c>
      <c r="D74" s="35"/>
      <c r="E74" s="23">
        <f>SUM(E72:E73)</f>
        <v>46095</v>
      </c>
      <c r="F74" s="35"/>
      <c r="G74" s="23">
        <f>SUM(G72:G73)</f>
        <v>50671</v>
      </c>
      <c r="H74" s="35"/>
      <c r="I74" s="23">
        <f>SUM(I72:I73)</f>
        <v>52431</v>
      </c>
      <c r="J74" s="35"/>
      <c r="K74" s="23">
        <f>SUM(K72:K73)</f>
        <v>47562</v>
      </c>
      <c r="L74" s="35"/>
      <c r="M74" s="23">
        <f>SUM(M72:M73)</f>
        <v>636886</v>
      </c>
      <c r="N74" s="35"/>
      <c r="O74" s="26">
        <f>SUM(O72:O73)</f>
        <v>304137</v>
      </c>
      <c r="P74" s="5"/>
    </row>
    <row r="75" spans="1:17" ht="13.5">
      <c r="A75" s="12"/>
      <c r="B75" s="47" t="s">
        <v>10</v>
      </c>
      <c r="C75" s="43">
        <v>76121</v>
      </c>
      <c r="D75" s="47"/>
      <c r="E75" s="43">
        <v>61554</v>
      </c>
      <c r="F75" s="47"/>
      <c r="G75" s="43">
        <v>63718</v>
      </c>
      <c r="H75" s="47"/>
      <c r="I75" s="43">
        <v>61700</v>
      </c>
      <c r="J75" s="47"/>
      <c r="K75" s="43">
        <v>57209</v>
      </c>
      <c r="L75" s="47"/>
      <c r="M75" s="43">
        <f>SUM(O37+O75)</f>
        <v>787828</v>
      </c>
      <c r="N75" s="47"/>
      <c r="O75" s="45">
        <f>SUM(P37+C75+E75+G75+I75+K75)</f>
        <v>393451</v>
      </c>
      <c r="P75" s="15"/>
      <c r="Q75" s="3"/>
    </row>
    <row r="76" spans="1:17" ht="14.25" thickBot="1">
      <c r="A76" s="13"/>
      <c r="B76" s="34" t="s">
        <v>11</v>
      </c>
      <c r="C76" s="48">
        <f>C74/C75</f>
        <v>0.7678301651318296</v>
      </c>
      <c r="D76" s="34"/>
      <c r="E76" s="48">
        <f>E74/E75</f>
        <v>0.7488546641972902</v>
      </c>
      <c r="F76" s="34"/>
      <c r="G76" s="48">
        <f>G74/G75</f>
        <v>0.7952383941743306</v>
      </c>
      <c r="H76" s="34"/>
      <c r="I76" s="48">
        <f>I74/I75</f>
        <v>0.8497730956239871</v>
      </c>
      <c r="J76" s="34"/>
      <c r="K76" s="48">
        <f>K74/K75</f>
        <v>0.8313726861158209</v>
      </c>
      <c r="L76" s="34"/>
      <c r="M76" s="48">
        <f>M74/M75</f>
        <v>0.8084074188782323</v>
      </c>
      <c r="N76" s="34"/>
      <c r="O76" s="52">
        <f>O74/O75</f>
        <v>0.7729984165753804</v>
      </c>
      <c r="P76" s="8"/>
      <c r="Q76" s="4"/>
    </row>
    <row r="77" ht="13.5">
      <c r="Q77" s="4"/>
    </row>
  </sheetData>
  <mergeCells count="14">
    <mergeCell ref="A1:N1"/>
    <mergeCell ref="C40:D40"/>
    <mergeCell ref="E40:F40"/>
    <mergeCell ref="G40:H40"/>
    <mergeCell ref="I40:J40"/>
    <mergeCell ref="K40:L40"/>
    <mergeCell ref="C2:D2"/>
    <mergeCell ref="E2:F2"/>
    <mergeCell ref="G2:H2"/>
    <mergeCell ref="I2:J2"/>
    <mergeCell ref="P2:Q2"/>
    <mergeCell ref="M40:N40"/>
    <mergeCell ref="K2:L2"/>
    <mergeCell ref="M2:N2"/>
  </mergeCells>
  <printOptions/>
  <pageMargins left="0.19" right="0.19" top="0.3937007874015748" bottom="0.984251968503937" header="0.5118110236220472" footer="0.5118110236220472"/>
  <pageSetup horizontalDpi="360" verticalDpi="36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A1">
      <selection activeCell="A1" sqref="A1:N1"/>
    </sheetView>
  </sheetViews>
  <sheetFormatPr defaultColWidth="9.00390625" defaultRowHeight="13.5"/>
  <cols>
    <col min="16" max="16" width="8.625" style="0" customWidth="1"/>
    <col min="17" max="17" width="6.50390625" style="0" customWidth="1"/>
    <col min="18" max="18" width="10.25390625" style="0" customWidth="1"/>
  </cols>
  <sheetData>
    <row r="1" spans="1:16" ht="14.25" thickBot="1">
      <c r="A1" s="167" t="s">
        <v>33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9"/>
      <c r="P1" s="7"/>
    </row>
    <row r="2" spans="1:17" ht="13.5">
      <c r="A2" s="19" t="s">
        <v>1</v>
      </c>
      <c r="B2" s="54" t="s">
        <v>2</v>
      </c>
      <c r="C2" s="166" t="s">
        <v>3</v>
      </c>
      <c r="D2" s="165"/>
      <c r="E2" s="166" t="s">
        <v>4</v>
      </c>
      <c r="F2" s="165"/>
      <c r="G2" s="166" t="s">
        <v>12</v>
      </c>
      <c r="H2" s="165"/>
      <c r="I2" s="166" t="s">
        <v>13</v>
      </c>
      <c r="J2" s="165"/>
      <c r="K2" s="166" t="s">
        <v>14</v>
      </c>
      <c r="L2" s="165"/>
      <c r="M2" s="166" t="s">
        <v>15</v>
      </c>
      <c r="N2" s="165"/>
      <c r="O2" s="86" t="s">
        <v>16</v>
      </c>
      <c r="P2" s="164" t="s">
        <v>24</v>
      </c>
      <c r="Q2" s="165"/>
    </row>
    <row r="3" spans="1:17" ht="14.25" thickBot="1">
      <c r="A3" s="10"/>
      <c r="B3" s="34"/>
      <c r="C3" s="63" t="s">
        <v>5</v>
      </c>
      <c r="D3" s="18" t="s">
        <v>6</v>
      </c>
      <c r="E3" s="63" t="s">
        <v>5</v>
      </c>
      <c r="F3" s="18" t="s">
        <v>6</v>
      </c>
      <c r="G3" s="63" t="s">
        <v>5</v>
      </c>
      <c r="H3" s="18" t="s">
        <v>6</v>
      </c>
      <c r="I3" s="63" t="s">
        <v>5</v>
      </c>
      <c r="J3" s="51" t="s">
        <v>6</v>
      </c>
      <c r="K3" s="62" t="s">
        <v>5</v>
      </c>
      <c r="L3" s="51" t="s">
        <v>6</v>
      </c>
      <c r="M3" s="63" t="s">
        <v>5</v>
      </c>
      <c r="N3" s="18" t="s">
        <v>6</v>
      </c>
      <c r="O3" s="18"/>
      <c r="P3" s="64" t="s">
        <v>5</v>
      </c>
      <c r="Q3" s="18" t="s">
        <v>6</v>
      </c>
    </row>
    <row r="4" spans="1:18" ht="14.25" thickBot="1">
      <c r="A4" s="11"/>
      <c r="B4" s="37" t="s">
        <v>7</v>
      </c>
      <c r="C4" s="38">
        <v>5990</v>
      </c>
      <c r="D4" s="72">
        <f>C4/'２００２年'!C4</f>
        <v>0.6490410662043559</v>
      </c>
      <c r="E4" s="38">
        <v>6158</v>
      </c>
      <c r="F4" s="72">
        <f>E4/'２００２年'!E4</f>
        <v>0.5383337704344785</v>
      </c>
      <c r="G4" s="38">
        <v>5138</v>
      </c>
      <c r="H4" s="72">
        <f>G4/'２００２年'!G4</f>
        <v>0.3646557842441448</v>
      </c>
      <c r="I4" s="38">
        <v>4508</v>
      </c>
      <c r="J4" s="72">
        <f>I4/'２００２年'!I4</f>
        <v>0.7929639401934916</v>
      </c>
      <c r="K4" s="39">
        <v>7720</v>
      </c>
      <c r="L4" s="67">
        <f>K4/'２００２年'!K4</f>
        <v>1.406449262160685</v>
      </c>
      <c r="M4" s="38">
        <v>6894</v>
      </c>
      <c r="N4" s="67">
        <f>M4/'２００２年'!M4</f>
        <v>1.6118774842179098</v>
      </c>
      <c r="O4" s="40">
        <f>SUM(C4+E4+G4+I4+K4+M4)</f>
        <v>36408</v>
      </c>
      <c r="P4" s="32">
        <v>4342</v>
      </c>
      <c r="Q4" s="67">
        <f>P4/'２００２年'!P4</f>
        <v>0.4879199910102259</v>
      </c>
      <c r="R4" s="90"/>
    </row>
    <row r="5" spans="1:17" ht="14.25" thickBot="1">
      <c r="A5" s="11"/>
      <c r="B5" s="47" t="s">
        <v>8</v>
      </c>
      <c r="C5" s="65">
        <v>4614</v>
      </c>
      <c r="D5" s="68">
        <f>C5/'２００２年'!C5</f>
        <v>0.8862850557049559</v>
      </c>
      <c r="E5" s="43">
        <v>6032</v>
      </c>
      <c r="F5" s="69">
        <f>E5/'２００２年'!E5</f>
        <v>0.8952211338676165</v>
      </c>
      <c r="G5" s="43">
        <v>7073</v>
      </c>
      <c r="H5" s="68">
        <f>G5/'２００２年'!G5</f>
        <v>0.9362011912640635</v>
      </c>
      <c r="I5" s="43">
        <v>4294</v>
      </c>
      <c r="J5" s="68">
        <f>I5/'２００２年'!I5</f>
        <v>0.5044642857142857</v>
      </c>
      <c r="K5" s="44">
        <v>4947</v>
      </c>
      <c r="L5" s="69">
        <f>K5/'２００２年'!K5</f>
        <v>0.7480719794344473</v>
      </c>
      <c r="M5" s="43">
        <v>5791</v>
      </c>
      <c r="N5" s="67">
        <f>M5/'２００２年'!M5</f>
        <v>1.047575976845152</v>
      </c>
      <c r="O5" s="45">
        <f>SUM(C5+E5+G5+I5+K5+M5)</f>
        <v>32751</v>
      </c>
      <c r="P5" s="42">
        <v>4243</v>
      </c>
      <c r="Q5" s="67">
        <f>P5/'２００２年'!P5</f>
        <v>0.871252566735113</v>
      </c>
    </row>
    <row r="6" spans="1:17" ht="14.25" thickBot="1">
      <c r="A6" s="11" t="s">
        <v>17</v>
      </c>
      <c r="B6" s="35" t="s">
        <v>9</v>
      </c>
      <c r="C6" s="23">
        <f>SUM(C4:C5)</f>
        <v>10604</v>
      </c>
      <c r="D6" s="68">
        <f>C6/'２００２年'!C6</f>
        <v>0.7346033945271908</v>
      </c>
      <c r="E6" s="23">
        <f>SUM(E4:E5)</f>
        <v>12190</v>
      </c>
      <c r="F6" s="68">
        <f>E6/'２００２年'!E6</f>
        <v>0.6706277163448314</v>
      </c>
      <c r="G6" s="23">
        <f>SUM(G4:G5)</f>
        <v>12211</v>
      </c>
      <c r="H6" s="68">
        <f>G6/'２００２年'!G6</f>
        <v>0.5641487641487641</v>
      </c>
      <c r="I6" s="23">
        <f>SUM(I4:I5)</f>
        <v>8802</v>
      </c>
      <c r="J6" s="69">
        <f>I6/'２００２年'!I6</f>
        <v>0.6199901387617103</v>
      </c>
      <c r="K6" s="23">
        <f>SUM(K4:K5)</f>
        <v>12667</v>
      </c>
      <c r="L6" s="68">
        <f>K6/'２００２年'!K6</f>
        <v>1.0466864980994877</v>
      </c>
      <c r="M6" s="23">
        <f>SUM(M4:M5)</f>
        <v>12685</v>
      </c>
      <c r="N6" s="67">
        <f>M6/'２００２年'!M6</f>
        <v>1.293727689954105</v>
      </c>
      <c r="O6" s="25">
        <f>SUM(C6+E6+G6+I6+K6+M6)</f>
        <v>69159</v>
      </c>
      <c r="P6" s="23">
        <f>SUM(P4:P5)</f>
        <v>8585</v>
      </c>
      <c r="Q6" s="67">
        <f>P6/'２００２年'!P6</f>
        <v>0.6235020698670928</v>
      </c>
    </row>
    <row r="7" spans="1:18" ht="14.25" thickBot="1">
      <c r="A7" s="11"/>
      <c r="B7" s="47" t="s">
        <v>10</v>
      </c>
      <c r="C7" s="43">
        <v>16847</v>
      </c>
      <c r="D7" s="69">
        <f>C7/'２００２年'!C7</f>
        <v>0.7846762925011644</v>
      </c>
      <c r="E7" s="43">
        <v>19059</v>
      </c>
      <c r="F7" s="69">
        <f>E7/'２００２年'!E7</f>
        <v>0.7394374393792434</v>
      </c>
      <c r="G7" s="43">
        <v>20946</v>
      </c>
      <c r="H7" s="69">
        <f>G7/'２００２年'!G7</f>
        <v>0.6665393794749404</v>
      </c>
      <c r="I7" s="43">
        <v>18357</v>
      </c>
      <c r="J7" s="73">
        <f>I7/'２００２年'!I7</f>
        <v>0.8142743080198722</v>
      </c>
      <c r="K7" s="44">
        <v>20496</v>
      </c>
      <c r="L7" s="69">
        <f>K7/'２００２年'!K7</f>
        <v>1.007669616519174</v>
      </c>
      <c r="M7" s="43">
        <v>21288</v>
      </c>
      <c r="N7" s="67">
        <f>M7/'２００２年'!M7</f>
        <v>1.303293743112526</v>
      </c>
      <c r="O7" s="45">
        <f>SUM(C7+E7+G7+I7+K7+M7)</f>
        <v>116993</v>
      </c>
      <c r="P7" s="42">
        <v>16449</v>
      </c>
      <c r="Q7" s="67">
        <f>P7/'２００２年'!P7</f>
        <v>0.7346255191818141</v>
      </c>
      <c r="R7" s="3"/>
    </row>
    <row r="8" spans="1:17" ht="14.25" thickBot="1">
      <c r="A8" s="10"/>
      <c r="B8" s="34" t="s">
        <v>11</v>
      </c>
      <c r="C8" s="48">
        <f>C6/C7</f>
        <v>0.6294295720306285</v>
      </c>
      <c r="D8" s="8"/>
      <c r="E8" s="48">
        <f>E6/E7</f>
        <v>0.6395928432761425</v>
      </c>
      <c r="F8" s="8"/>
      <c r="G8" s="48">
        <f>G6/G7</f>
        <v>0.5829752697412394</v>
      </c>
      <c r="H8" s="28"/>
      <c r="I8" s="48">
        <f>I6/I7</f>
        <v>0.47949011276352344</v>
      </c>
      <c r="J8" s="34"/>
      <c r="K8" s="48">
        <f>K6/K7</f>
        <v>0.6180230288836847</v>
      </c>
      <c r="L8" s="34"/>
      <c r="M8" s="48">
        <f>M6/M7</f>
        <v>0.5958756106726795</v>
      </c>
      <c r="N8" s="67">
        <f>M8/'２００２年'!M8</f>
        <v>0.9926600943118354</v>
      </c>
      <c r="O8" s="78">
        <f>O6/O7</f>
        <v>0.5911379313292249</v>
      </c>
      <c r="P8" s="79">
        <f>P6/P7</f>
        <v>0.5219162259103897</v>
      </c>
      <c r="Q8" s="8"/>
    </row>
    <row r="9" spans="1:17" ht="14.25" thickBot="1">
      <c r="A9" s="11"/>
      <c r="B9" s="35" t="s">
        <v>7</v>
      </c>
      <c r="C9" s="23">
        <v>13457</v>
      </c>
      <c r="D9" s="72">
        <f>C9/'２００２年'!C9</f>
        <v>0.8404321758680989</v>
      </c>
      <c r="E9" s="23">
        <v>12900</v>
      </c>
      <c r="F9" s="72">
        <f>E9/'２００２年'!E9</f>
        <v>1.4841233317993556</v>
      </c>
      <c r="G9" s="23">
        <v>9602</v>
      </c>
      <c r="H9" s="72">
        <f>G9/'２００２年'!G9</f>
        <v>0.6458165186978746</v>
      </c>
      <c r="I9" s="23">
        <v>8975</v>
      </c>
      <c r="J9" s="72">
        <f>I9/'２００２年'!I9</f>
        <v>1.0326774824531124</v>
      </c>
      <c r="K9" s="24">
        <v>10546</v>
      </c>
      <c r="L9" s="67">
        <f>K9/'２００２年'!K9</f>
        <v>1.3194044789190542</v>
      </c>
      <c r="M9" s="23">
        <v>7939</v>
      </c>
      <c r="N9" s="67">
        <f>M9/'２００２年'!M9</f>
        <v>0.7675722711012278</v>
      </c>
      <c r="O9" s="25">
        <f>SUM(C9+E9+G9+I9+K9+M9)</f>
        <v>63419</v>
      </c>
      <c r="P9" s="21">
        <v>8420</v>
      </c>
      <c r="Q9" s="67">
        <f>P9/'２００２年'!P9</f>
        <v>0.7011408110583729</v>
      </c>
    </row>
    <row r="10" spans="1:18" ht="14.25" thickBot="1">
      <c r="A10" s="11"/>
      <c r="B10" s="47" t="s">
        <v>8</v>
      </c>
      <c r="C10" s="43">
        <v>707</v>
      </c>
      <c r="D10" s="69">
        <f>C10/'２００２年'!C10</f>
        <v>0.8396674584323041</v>
      </c>
      <c r="E10" s="43">
        <v>1728</v>
      </c>
      <c r="F10" s="68">
        <f>E10/'２００２年'!E10</f>
        <v>1.7075098814229248</v>
      </c>
      <c r="G10" s="43">
        <v>1795</v>
      </c>
      <c r="H10" s="68">
        <f>G10/'２００２年'!G10</f>
        <v>0.6623616236162362</v>
      </c>
      <c r="I10" s="43">
        <v>1349</v>
      </c>
      <c r="J10" s="68">
        <f>I10/'２００２年'!I10</f>
        <v>1.3835897435897435</v>
      </c>
      <c r="K10" s="75">
        <v>946</v>
      </c>
      <c r="L10" s="69">
        <f>K10/'２００２年'!K10</f>
        <v>1.4420731707317074</v>
      </c>
      <c r="M10" s="43">
        <v>1163</v>
      </c>
      <c r="N10" s="67">
        <f>M10/'２００２年'!M10</f>
        <v>1.1023696682464454</v>
      </c>
      <c r="O10" s="45">
        <f>SUM(C10+E10+G10+I10+K10+M10)</f>
        <v>7688</v>
      </c>
      <c r="P10" s="42">
        <v>704</v>
      </c>
      <c r="Q10" s="67">
        <f>P10/'２００２年'!P10</f>
        <v>0.6213592233009708</v>
      </c>
      <c r="R10" s="3"/>
    </row>
    <row r="11" spans="1:17" ht="14.25" thickBot="1">
      <c r="A11" s="11" t="s">
        <v>18</v>
      </c>
      <c r="B11" s="35" t="s">
        <v>9</v>
      </c>
      <c r="C11" s="23">
        <f>SUM(C9:C10)</f>
        <v>14164</v>
      </c>
      <c r="D11" s="69">
        <f>C11/'２００２年'!C11</f>
        <v>0.8403939717574463</v>
      </c>
      <c r="E11" s="23">
        <f>SUM(E9:E10)</f>
        <v>14628</v>
      </c>
      <c r="F11" s="68">
        <f>E11/'２００２年'!E11</f>
        <v>1.5074196207749382</v>
      </c>
      <c r="G11" s="23">
        <f>SUM(G9:G10)</f>
        <v>11397</v>
      </c>
      <c r="H11" s="68">
        <f>G11/'２００２年'!G11</f>
        <v>0.6483672772784163</v>
      </c>
      <c r="I11" s="23">
        <f>SUM(I9:I10)</f>
        <v>10324</v>
      </c>
      <c r="J11" s="69">
        <f>I11/'２００２年'!I11</f>
        <v>1.0680736602524312</v>
      </c>
      <c r="K11" s="23">
        <f>SUM(K9:K10)</f>
        <v>11492</v>
      </c>
      <c r="L11" s="66">
        <f>K11/'２００２年'!K11</f>
        <v>1.3287085212163257</v>
      </c>
      <c r="M11" s="23">
        <f>SUM(M9:M10)</f>
        <v>9102</v>
      </c>
      <c r="N11" s="67">
        <f>M11/'２００２年'!M11</f>
        <v>0.7985611510791367</v>
      </c>
      <c r="O11" s="25">
        <f>SUM(C11+E11+G11+I11+K11+M11)</f>
        <v>71107</v>
      </c>
      <c r="P11" s="21">
        <f>SUM(P9:P10)</f>
        <v>9124</v>
      </c>
      <c r="Q11" s="67">
        <f>P11/'２００２年'!P11</f>
        <v>0.6942626693045199</v>
      </c>
    </row>
    <row r="12" spans="1:18" ht="14.25" thickBot="1">
      <c r="A12" s="11"/>
      <c r="B12" s="47" t="s">
        <v>10</v>
      </c>
      <c r="C12" s="43">
        <v>21199</v>
      </c>
      <c r="D12" s="73">
        <f>C12/'２００２年'!C12</f>
        <v>0.7876277168864945</v>
      </c>
      <c r="E12" s="43">
        <v>22839</v>
      </c>
      <c r="F12" s="69">
        <f>E12/'２００２年'!E12</f>
        <v>1.309350455770223</v>
      </c>
      <c r="G12" s="43">
        <v>21270</v>
      </c>
      <c r="H12" s="69">
        <f>G12/'２００２年'!G12</f>
        <v>0.7810090328266138</v>
      </c>
      <c r="I12" s="43">
        <v>17493</v>
      </c>
      <c r="J12" s="73">
        <f>I12/'２００２年'!I12</f>
        <v>0.9806592667339388</v>
      </c>
      <c r="K12" s="75">
        <v>18297</v>
      </c>
      <c r="L12" s="74">
        <f>K12/'２００２年'!K12</f>
        <v>1.147939017504235</v>
      </c>
      <c r="M12" s="43">
        <v>16715</v>
      </c>
      <c r="N12" s="67">
        <f>M12/'２００２年'!M12</f>
        <v>0.86601730480286</v>
      </c>
      <c r="O12" s="45">
        <f>SUM(C12+E12+G12+I12+K12+M12)</f>
        <v>117813</v>
      </c>
      <c r="P12" s="42">
        <v>15690</v>
      </c>
      <c r="Q12" s="67">
        <f>P12/'２００２年'!P12</f>
        <v>0.6963120756224205</v>
      </c>
      <c r="R12" s="3"/>
    </row>
    <row r="13" spans="1:17" ht="14.25" thickBot="1">
      <c r="A13" s="10"/>
      <c r="B13" s="34" t="s">
        <v>11</v>
      </c>
      <c r="C13" s="48">
        <f>C11/C12</f>
        <v>0.6681447238077268</v>
      </c>
      <c r="D13" s="8"/>
      <c r="E13" s="48">
        <f>E11/E12</f>
        <v>0.6404833836858006</v>
      </c>
      <c r="F13" s="8"/>
      <c r="G13" s="48">
        <f>G11/G12</f>
        <v>0.5358251057827926</v>
      </c>
      <c r="H13" s="8"/>
      <c r="I13" s="48">
        <f>I11/I12</f>
        <v>0.5901789287143429</v>
      </c>
      <c r="J13" s="34"/>
      <c r="K13" s="48">
        <f>K11/K12</f>
        <v>0.628081106192272</v>
      </c>
      <c r="L13" s="34"/>
      <c r="M13" s="48">
        <f>M11/M12</f>
        <v>0.5445408315883936</v>
      </c>
      <c r="N13" s="67">
        <f>M13/'２００２年'!M13</f>
        <v>0.9221076145365489</v>
      </c>
      <c r="O13" s="78">
        <f>O11/O12</f>
        <v>0.6035581811854379</v>
      </c>
      <c r="P13" s="79">
        <f>P11/P12</f>
        <v>0.5815168897386871</v>
      </c>
      <c r="Q13" s="8"/>
    </row>
    <row r="14" spans="1:17" ht="14.25" thickBot="1">
      <c r="A14" s="11"/>
      <c r="B14" s="35" t="s">
        <v>7</v>
      </c>
      <c r="C14" s="23">
        <v>6812</v>
      </c>
      <c r="D14" s="72">
        <f>C14/'２００２年'!C14</f>
        <v>0.5968632261456234</v>
      </c>
      <c r="E14" s="23">
        <v>12716</v>
      </c>
      <c r="F14" s="67">
        <f>E14/'２００２年'!E14</f>
        <v>1.670300801261001</v>
      </c>
      <c r="G14" s="23">
        <v>9549</v>
      </c>
      <c r="H14" s="67">
        <f>G14/'２００２年'!G14</f>
        <v>0.4906988694758479</v>
      </c>
      <c r="I14" s="23">
        <v>5637</v>
      </c>
      <c r="J14" s="72">
        <f>I14/'２００２年'!I14</f>
        <v>1.3201405152224823</v>
      </c>
      <c r="K14" s="76">
        <v>9176</v>
      </c>
      <c r="L14" s="72">
        <f>K14/'２００２年'!K14</f>
        <v>1.0538647065579418</v>
      </c>
      <c r="M14" s="23">
        <v>13445</v>
      </c>
      <c r="N14" s="67">
        <f>M14/'２００２年'!M14</f>
        <v>1.6894948479517466</v>
      </c>
      <c r="O14" s="25">
        <f>SUM(C14+E14+G14+I14+K14+M14)</f>
        <v>57335</v>
      </c>
      <c r="P14" s="21">
        <v>11310</v>
      </c>
      <c r="Q14" s="67">
        <f>P14/'２００２年'!P14</f>
        <v>1.3611746299193646</v>
      </c>
    </row>
    <row r="15" spans="1:17" ht="14.25" thickBot="1">
      <c r="A15" s="11"/>
      <c r="B15" s="47" t="s">
        <v>8</v>
      </c>
      <c r="C15" s="43">
        <v>3106</v>
      </c>
      <c r="D15" s="69">
        <f>C15/'２００２年'!C15</f>
        <v>1.4575316752698264</v>
      </c>
      <c r="E15" s="43">
        <v>6166</v>
      </c>
      <c r="F15" s="69">
        <f>E15/'２００２年'!E15</f>
        <v>2.3050467289719627</v>
      </c>
      <c r="G15" s="43">
        <v>6395</v>
      </c>
      <c r="H15" s="66">
        <f>G15/'２００２年'!G15</f>
        <v>1.2137027899032073</v>
      </c>
      <c r="I15" s="43">
        <v>4013</v>
      </c>
      <c r="J15" s="68">
        <f>I15/'２００２年'!I15</f>
        <v>0.8725809958686671</v>
      </c>
      <c r="K15" s="44">
        <v>4685</v>
      </c>
      <c r="L15" s="83">
        <f>K15/'２００２年'!K15</f>
        <v>1.4162636033857317</v>
      </c>
      <c r="M15" s="85">
        <v>2470</v>
      </c>
      <c r="N15" s="84">
        <f>M15/'２００２年'!M15</f>
        <v>0.867579908675799</v>
      </c>
      <c r="O15" s="45">
        <f>SUM(C15+E15+G15+I15+K15+M15)</f>
        <v>26835</v>
      </c>
      <c r="P15" s="42">
        <v>3287</v>
      </c>
      <c r="Q15" s="67">
        <f>P15/'２００２年'!P15</f>
        <v>1.3588259611409674</v>
      </c>
    </row>
    <row r="16" spans="1:17" ht="14.25" thickBot="1">
      <c r="A16" s="11" t="s">
        <v>19</v>
      </c>
      <c r="B16" s="35" t="s">
        <v>9</v>
      </c>
      <c r="C16" s="23">
        <f>SUM(C14:C15)</f>
        <v>9918</v>
      </c>
      <c r="D16" s="69">
        <f>C16/'２００２年'!C16</f>
        <v>0.7322799763733018</v>
      </c>
      <c r="E16" s="23">
        <f>SUM(E14:E15)</f>
        <v>18882</v>
      </c>
      <c r="F16" s="69">
        <f>E16/'２００２年'!E16</f>
        <v>1.8353421461897357</v>
      </c>
      <c r="G16" s="23">
        <f>SUM(G14:G15)</f>
        <v>15944</v>
      </c>
      <c r="H16" s="69">
        <f>G16/'２００２年'!G16</f>
        <v>0.6447490800274981</v>
      </c>
      <c r="I16" s="23">
        <f>SUM(I14:I15)</f>
        <v>9650</v>
      </c>
      <c r="J16" s="69">
        <f>I16/'２００２年'!I16</f>
        <v>1.0880595332055474</v>
      </c>
      <c r="K16" s="23">
        <f>SUM(K14:K15)</f>
        <v>13861</v>
      </c>
      <c r="L16" s="69">
        <f>K16/'２００２年'!K16</f>
        <v>1.1536412817311694</v>
      </c>
      <c r="M16" s="23">
        <f>SUM(M14:M15)</f>
        <v>15915</v>
      </c>
      <c r="N16" s="67">
        <f>M16/'２００２年'!M16</f>
        <v>1.4729291994447016</v>
      </c>
      <c r="O16" s="25">
        <f>SUM(C16+E16+G16+I16+K16+M16)</f>
        <v>84170</v>
      </c>
      <c r="P16" s="21">
        <f>SUM(P14:P15)</f>
        <v>14597</v>
      </c>
      <c r="Q16" s="67">
        <f>P16/'２００２年'!P16</f>
        <v>1.3606450410141686</v>
      </c>
    </row>
    <row r="17" spans="1:18" ht="14.25" thickBot="1">
      <c r="A17" s="11"/>
      <c r="B17" s="47" t="s">
        <v>10</v>
      </c>
      <c r="C17" s="43">
        <v>16691</v>
      </c>
      <c r="D17" s="73">
        <f>C17/'２００２年'!C17</f>
        <v>0.7770484171322161</v>
      </c>
      <c r="E17" s="43">
        <v>30329</v>
      </c>
      <c r="F17" s="73">
        <f>E17/'２００２年'!E17</f>
        <v>1.6873817736730834</v>
      </c>
      <c r="G17" s="43">
        <v>31271</v>
      </c>
      <c r="H17" s="73">
        <f>G17/'２００２年'!G17</f>
        <v>0.8625530975892315</v>
      </c>
      <c r="I17" s="43">
        <v>20251</v>
      </c>
      <c r="J17" s="73">
        <f>I17/'２００２年'!I17</f>
        <v>1.1070354780517138</v>
      </c>
      <c r="K17" s="44">
        <v>24402</v>
      </c>
      <c r="L17" s="69">
        <f>K17/'２００２年'!K17</f>
        <v>1.1896450858034322</v>
      </c>
      <c r="M17" s="43">
        <v>27077</v>
      </c>
      <c r="N17" s="67">
        <f>M17/'２００２年'!M17</f>
        <v>1.5801237161531279</v>
      </c>
      <c r="O17" s="45">
        <f>SUM(C17+E17+G17+I17+K17+M17)</f>
        <v>150021</v>
      </c>
      <c r="P17" s="42">
        <v>24406</v>
      </c>
      <c r="Q17" s="67">
        <f>P17/'２００２年'!P17</f>
        <v>1.433538913362702</v>
      </c>
      <c r="R17" s="3"/>
    </row>
    <row r="18" spans="1:17" ht="14.25" thickBot="1">
      <c r="A18" s="10"/>
      <c r="B18" s="34" t="s">
        <v>11</v>
      </c>
      <c r="C18" s="48">
        <f>C16/C17</f>
        <v>0.594212449823258</v>
      </c>
      <c r="D18" s="8"/>
      <c r="E18" s="48">
        <f>E16/E17</f>
        <v>0.6225724554057173</v>
      </c>
      <c r="F18" s="8"/>
      <c r="G18" s="48">
        <f>G16/G17</f>
        <v>0.5098653704710434</v>
      </c>
      <c r="H18" s="8"/>
      <c r="I18" s="48">
        <f>I16/I17</f>
        <v>0.4765196780405906</v>
      </c>
      <c r="J18" s="34"/>
      <c r="K18" s="48">
        <f>K16/K17</f>
        <v>0.5680272108843537</v>
      </c>
      <c r="L18" s="34"/>
      <c r="M18" s="48">
        <f>M16/M17</f>
        <v>0.5877682165675666</v>
      </c>
      <c r="N18" s="67">
        <f>M18/'２００２年'!M18</f>
        <v>0.9321606810830007</v>
      </c>
      <c r="O18" s="52">
        <f>O16/O17</f>
        <v>0.5610547856633404</v>
      </c>
      <c r="P18" s="22">
        <f>P16/P17</f>
        <v>0.5980906334507908</v>
      </c>
      <c r="Q18" s="8"/>
    </row>
    <row r="19" spans="1:17" ht="14.25" thickBot="1">
      <c r="A19" s="11"/>
      <c r="B19" s="35" t="s">
        <v>7</v>
      </c>
      <c r="C19" s="23">
        <v>1288</v>
      </c>
      <c r="D19" s="72">
        <f>C19/'２００２年'!C19</f>
        <v>0.3800531130126881</v>
      </c>
      <c r="E19" s="23">
        <v>3163</v>
      </c>
      <c r="F19" s="72">
        <f>E19/'２００２年'!E19</f>
        <v>1.6080325368581596</v>
      </c>
      <c r="G19" s="23">
        <v>3995</v>
      </c>
      <c r="H19" s="72">
        <f>G19/'２００２年'!G19</f>
        <v>1.3939288206559666</v>
      </c>
      <c r="I19" s="23">
        <v>1376</v>
      </c>
      <c r="J19" s="67">
        <f>I19/'２００２年'!I19</f>
        <v>0.7166666666666667</v>
      </c>
      <c r="K19" s="76">
        <v>1180</v>
      </c>
      <c r="L19" s="72">
        <f>K19/'２００２年'!K19</f>
        <v>0.5787150564001962</v>
      </c>
      <c r="M19" s="23">
        <v>1626</v>
      </c>
      <c r="N19" s="67">
        <f>M19/'２００２年'!M19</f>
        <v>1.1483050847457628</v>
      </c>
      <c r="O19" s="25">
        <f>SUM(C19+E19+G19+I19+K19+M19)</f>
        <v>12628</v>
      </c>
      <c r="P19" s="21">
        <v>1270</v>
      </c>
      <c r="Q19" s="67">
        <f>P19/'２００２年'!P19</f>
        <v>0.8937368050668544</v>
      </c>
    </row>
    <row r="20" spans="1:18" ht="14.25" thickBot="1">
      <c r="A20" s="11"/>
      <c r="B20" s="47" t="s">
        <v>8</v>
      </c>
      <c r="C20" s="43">
        <v>941</v>
      </c>
      <c r="D20" s="69">
        <f>C20/'２００２年'!C20</f>
        <v>0.9391217564870259</v>
      </c>
      <c r="E20" s="43">
        <v>1910</v>
      </c>
      <c r="F20" s="69">
        <f>E20/'２００２年'!E20</f>
        <v>2.165532879818594</v>
      </c>
      <c r="G20" s="43">
        <v>1330</v>
      </c>
      <c r="H20" s="68">
        <f>G20/'２００２年'!G20</f>
        <v>0.7548240635641317</v>
      </c>
      <c r="I20" s="43">
        <v>1326</v>
      </c>
      <c r="J20" s="69">
        <f>I20/'２００２年'!I20</f>
        <v>0.8678010471204188</v>
      </c>
      <c r="K20" s="44">
        <v>801</v>
      </c>
      <c r="L20" s="69">
        <f>K20/'２００２年'!K20</f>
        <v>0.6068181818181818</v>
      </c>
      <c r="M20" s="43">
        <v>1306</v>
      </c>
      <c r="N20" s="67">
        <f>M20/'２００２年'!M20</f>
        <v>1.1171941830624466</v>
      </c>
      <c r="O20" s="45">
        <f>SUM(C20+E20+G20+I20+K20+M20)</f>
        <v>7614</v>
      </c>
      <c r="P20" s="42">
        <v>1524</v>
      </c>
      <c r="Q20" s="67">
        <f>P20/'２００２年'!P20</f>
        <v>0.9390018484288355</v>
      </c>
      <c r="R20" s="3"/>
    </row>
    <row r="21" spans="1:17" ht="14.25" thickBot="1">
      <c r="A21" s="11" t="s">
        <v>20</v>
      </c>
      <c r="B21" s="35" t="s">
        <v>9</v>
      </c>
      <c r="C21" s="23">
        <f>SUM(C19:C20)</f>
        <v>2229</v>
      </c>
      <c r="D21" s="66">
        <f>C21/'２００２年'!C21</f>
        <v>0.5076292416306081</v>
      </c>
      <c r="E21" s="23">
        <f>SUM(E19:E20)</f>
        <v>5073</v>
      </c>
      <c r="F21" s="66">
        <f>E21/'２００２年'!E21</f>
        <v>1.7806247806247806</v>
      </c>
      <c r="G21" s="23">
        <f>SUM(G19:G20)</f>
        <v>5325</v>
      </c>
      <c r="H21" s="68">
        <f>G21/'２００２年'!G21</f>
        <v>1.1506050129645635</v>
      </c>
      <c r="I21" s="23">
        <f>SUM(I19:I20)</f>
        <v>2702</v>
      </c>
      <c r="J21" s="66">
        <f>I21/'２００２年'!I21</f>
        <v>0.7836426914153132</v>
      </c>
      <c r="K21" s="23">
        <f>SUM(K19:K20)</f>
        <v>1981</v>
      </c>
      <c r="L21" s="69">
        <f>K21/'２００２年'!K21</f>
        <v>0.5897588568026199</v>
      </c>
      <c r="M21" s="23">
        <f>SUM(M19:M20)</f>
        <v>2932</v>
      </c>
      <c r="N21" s="67">
        <f>M21/'２００２年'!M21</f>
        <v>1.1342359767891683</v>
      </c>
      <c r="O21" s="25">
        <f>SUM(C21+E21+G21+I21+K21+M21)</f>
        <v>20242</v>
      </c>
      <c r="P21" s="21">
        <f>SUM(P19:P20)</f>
        <v>2794</v>
      </c>
      <c r="Q21" s="67">
        <f>P21/'２００２年'!P21</f>
        <v>0.9178712220762155</v>
      </c>
    </row>
    <row r="22" spans="1:18" ht="14.25" thickBot="1">
      <c r="A22" s="11"/>
      <c r="B22" s="47" t="s">
        <v>10</v>
      </c>
      <c r="C22" s="43">
        <v>7671</v>
      </c>
      <c r="D22" s="69">
        <f>C22/'２００２年'!C22</f>
        <v>0.9662425998236553</v>
      </c>
      <c r="E22" s="43">
        <v>12506</v>
      </c>
      <c r="F22" s="69">
        <f>E22/'２００２年'!E22</f>
        <v>1.6625897367721352</v>
      </c>
      <c r="G22" s="43">
        <v>12244</v>
      </c>
      <c r="H22" s="69">
        <f>G22/'２００２年'!G22</f>
        <v>1.0850762141084722</v>
      </c>
      <c r="I22" s="43">
        <v>6705</v>
      </c>
      <c r="J22" s="69">
        <f>I22/'２００２年'!I22</f>
        <v>0.7513446884805021</v>
      </c>
      <c r="K22" s="44">
        <v>7056</v>
      </c>
      <c r="L22" s="77">
        <f>K22/'２００２年'!K22</f>
        <v>0.8386023294509152</v>
      </c>
      <c r="M22" s="43">
        <v>7353</v>
      </c>
      <c r="N22" s="67">
        <f>M22/'２００２年'!M22</f>
        <v>0.9681369321922317</v>
      </c>
      <c r="O22" s="45">
        <f>SUM(C22+E22+G22+I22+K22+M22)</f>
        <v>53535</v>
      </c>
      <c r="P22" s="42">
        <v>7120</v>
      </c>
      <c r="Q22" s="67">
        <f>P22/'２００２年'!P22</f>
        <v>0.8855721393034826</v>
      </c>
      <c r="R22" s="3"/>
    </row>
    <row r="23" spans="1:17" ht="14.25" thickBot="1">
      <c r="A23" s="10"/>
      <c r="B23" s="34" t="s">
        <v>11</v>
      </c>
      <c r="C23" s="48">
        <f>C21/C22</f>
        <v>0.2905748924520923</v>
      </c>
      <c r="D23" s="8"/>
      <c r="E23" s="48">
        <f>E21/E22</f>
        <v>0.40564529026067486</v>
      </c>
      <c r="F23" s="8"/>
      <c r="G23" s="48">
        <f>G21/G22</f>
        <v>0.43490689317216596</v>
      </c>
      <c r="H23" s="8"/>
      <c r="I23" s="48">
        <f>I21/I22</f>
        <v>0.4029828486204325</v>
      </c>
      <c r="J23" s="34"/>
      <c r="K23" s="48">
        <f>K21/K22</f>
        <v>0.28075396825396826</v>
      </c>
      <c r="L23" s="34"/>
      <c r="M23" s="48">
        <f>M21/M22</f>
        <v>0.39874881000951995</v>
      </c>
      <c r="N23" s="67">
        <f>M23/'２００２年'!M23</f>
        <v>1.1715656526198468</v>
      </c>
      <c r="O23" s="52">
        <f>O21/O22</f>
        <v>0.3781077799570374</v>
      </c>
      <c r="P23" s="22">
        <f>P21/P22</f>
        <v>0.39241573033707866</v>
      </c>
      <c r="Q23" s="8"/>
    </row>
    <row r="24" spans="1:17" ht="14.25" thickBot="1">
      <c r="A24" s="11"/>
      <c r="B24" s="35" t="s">
        <v>7</v>
      </c>
      <c r="C24" s="49">
        <f>SUM(C14+C19)</f>
        <v>8100</v>
      </c>
      <c r="D24" s="72">
        <f>C24/'２００２年'!C24</f>
        <v>0.5472233481961897</v>
      </c>
      <c r="E24" s="49">
        <f>SUM(E14+E19)</f>
        <v>15879</v>
      </c>
      <c r="F24" s="72">
        <f>E24/'２００２年'!E24</f>
        <v>1.6575156576200418</v>
      </c>
      <c r="G24" s="49">
        <f>SUM(G14+G19)</f>
        <v>13544</v>
      </c>
      <c r="H24" s="72">
        <f>G24/'２００２年'!G24</f>
        <v>0.6066469587028577</v>
      </c>
      <c r="I24" s="49">
        <f>SUM(I14+I19)</f>
        <v>7013</v>
      </c>
      <c r="J24" s="72">
        <f>I24/'２００２年'!I24</f>
        <v>1.132956381260097</v>
      </c>
      <c r="K24" s="49">
        <f>SUM(K14+K19)</f>
        <v>10356</v>
      </c>
      <c r="L24" s="72">
        <f>K24/'２００２年'!K24</f>
        <v>0.9637074260189838</v>
      </c>
      <c r="M24" s="49">
        <f>SUM(M14+M19)</f>
        <v>15071</v>
      </c>
      <c r="N24" s="67">
        <f>M24/'２００２年'!M24</f>
        <v>1.6077448261147855</v>
      </c>
      <c r="O24" s="53">
        <f>SUM(O14+O19)</f>
        <v>69963</v>
      </c>
      <c r="P24" s="49">
        <f>SUM(P14+P19)</f>
        <v>12580</v>
      </c>
      <c r="Q24" s="67">
        <f>P24/'２００２年'!P24</f>
        <v>1.2929085303186023</v>
      </c>
    </row>
    <row r="25" spans="1:18" ht="14.25" thickBot="1">
      <c r="A25" s="11"/>
      <c r="B25" s="47" t="s">
        <v>8</v>
      </c>
      <c r="C25" s="50">
        <f aca="true" t="shared" si="0" ref="C25:E27">SUM(C15+C20)</f>
        <v>4047</v>
      </c>
      <c r="D25" s="68">
        <f>C25/'２００２年'!C25</f>
        <v>1.2917331631024578</v>
      </c>
      <c r="E25" s="50">
        <f t="shared" si="0"/>
        <v>8076</v>
      </c>
      <c r="F25" s="69">
        <f>E25/'２００２年'!E25</f>
        <v>2.270452628619623</v>
      </c>
      <c r="G25" s="50">
        <f aca="true" t="shared" si="1" ref="G25:I27">SUM(G15+G20)</f>
        <v>7725</v>
      </c>
      <c r="H25" s="68">
        <f>G25/'２００２年'!G25</f>
        <v>1.0987057317593514</v>
      </c>
      <c r="I25" s="50">
        <f t="shared" si="1"/>
        <v>5339</v>
      </c>
      <c r="J25" s="68">
        <f>I25/'２００２年'!I25</f>
        <v>0.871388934225559</v>
      </c>
      <c r="K25" s="50">
        <f>SUM(K15+K20)</f>
        <v>5486</v>
      </c>
      <c r="L25" s="68">
        <f>K25/'２００２年'!K25</f>
        <v>1.1853932584269662</v>
      </c>
      <c r="M25" s="50">
        <f>SUM(M15+M20)</f>
        <v>3776</v>
      </c>
      <c r="N25" s="67">
        <f>M25/'２００２年'!M25</f>
        <v>0.9402390438247012</v>
      </c>
      <c r="O25" s="45">
        <f aca="true" t="shared" si="2" ref="O25:P27">SUM(O15+O20)</f>
        <v>34449</v>
      </c>
      <c r="P25" s="50">
        <f t="shared" si="2"/>
        <v>4811</v>
      </c>
      <c r="Q25" s="67">
        <f>P25/'２００２年'!P25</f>
        <v>1.190252350321623</v>
      </c>
      <c r="R25" s="3"/>
    </row>
    <row r="26" spans="1:17" ht="14.25" thickBot="1">
      <c r="A26" s="11" t="s">
        <v>21</v>
      </c>
      <c r="B26" s="35" t="s">
        <v>9</v>
      </c>
      <c r="C26" s="49">
        <f t="shared" si="0"/>
        <v>12147</v>
      </c>
      <c r="D26" s="68">
        <f>C26/'２００２年'!C26</f>
        <v>0.6772790632840814</v>
      </c>
      <c r="E26" s="49">
        <f t="shared" si="0"/>
        <v>23955</v>
      </c>
      <c r="F26" s="69">
        <f>E26/'２００２年'!E26</f>
        <v>1.8234756793788536</v>
      </c>
      <c r="G26" s="49">
        <f t="shared" si="1"/>
        <v>21269</v>
      </c>
      <c r="H26" s="68">
        <f>G26/'２００２年'!G26</f>
        <v>0.7244950097080765</v>
      </c>
      <c r="I26" s="49">
        <f t="shared" si="1"/>
        <v>12352</v>
      </c>
      <c r="J26" s="68">
        <f>I26/'２００２年'!I26</f>
        <v>1.002841601039214</v>
      </c>
      <c r="K26" s="49">
        <f>SUM(K16+K21)</f>
        <v>15842</v>
      </c>
      <c r="L26" s="68">
        <f>K26/'２００２年'!K26</f>
        <v>1.0304410042929621</v>
      </c>
      <c r="M26" s="49">
        <f>SUM(M16+M21)</f>
        <v>18847</v>
      </c>
      <c r="N26" s="67">
        <f>M26/'２００２年'!M26</f>
        <v>1.4075429424943988</v>
      </c>
      <c r="O26" s="25">
        <f t="shared" si="2"/>
        <v>104412</v>
      </c>
      <c r="P26" s="49">
        <f t="shared" si="2"/>
        <v>17391</v>
      </c>
      <c r="Q26" s="67">
        <f>P26/'２００２年'!P26</f>
        <v>1.262779552715655</v>
      </c>
    </row>
    <row r="27" spans="1:17" ht="14.25" thickBot="1">
      <c r="A27" s="11"/>
      <c r="B27" s="47" t="s">
        <v>10</v>
      </c>
      <c r="C27" s="50">
        <f t="shared" si="0"/>
        <v>24362</v>
      </c>
      <c r="D27" s="69">
        <f>C27/'２００２年'!C27</f>
        <v>0.828104286345559</v>
      </c>
      <c r="E27" s="50">
        <f t="shared" si="0"/>
        <v>42835</v>
      </c>
      <c r="F27" s="73">
        <f>E27/'２００２年'!E27</f>
        <v>1.6800674615625981</v>
      </c>
      <c r="G27" s="50">
        <f t="shared" si="1"/>
        <v>43515</v>
      </c>
      <c r="H27" s="69">
        <f>G27/'２００２年'!G27</f>
        <v>0.9153729647860659</v>
      </c>
      <c r="I27" s="50">
        <v>26955</v>
      </c>
      <c r="J27" s="69">
        <f>I27/'２００２年'!I27</f>
        <v>0.990373663519124</v>
      </c>
      <c r="K27" s="50">
        <f>SUM(K17+K22)</f>
        <v>31458</v>
      </c>
      <c r="L27" s="69">
        <f>K27/'２００２年'!K27</f>
        <v>1.0875337066998547</v>
      </c>
      <c r="M27" s="50">
        <f>SUM(M17+M22)</f>
        <v>34430</v>
      </c>
      <c r="N27" s="67">
        <f>M27/'２００２年'!M27</f>
        <v>1.3921798552424083</v>
      </c>
      <c r="O27" s="45">
        <f t="shared" si="2"/>
        <v>203556</v>
      </c>
      <c r="P27" s="50">
        <f t="shared" si="2"/>
        <v>31526</v>
      </c>
      <c r="Q27" s="67">
        <f>P27/'２００２年'!P27</f>
        <v>1.2567669922264302</v>
      </c>
    </row>
    <row r="28" spans="1:17" ht="14.25" thickBot="1">
      <c r="A28" s="10"/>
      <c r="B28" s="34" t="s">
        <v>11</v>
      </c>
      <c r="C28" s="48">
        <f>C26/C27</f>
        <v>0.498604383876529</v>
      </c>
      <c r="D28" s="8"/>
      <c r="E28" s="48">
        <f>E26/E27</f>
        <v>0.5592389401190615</v>
      </c>
      <c r="F28" s="8"/>
      <c r="G28" s="48">
        <f>G26/G27</f>
        <v>0.48877398598184535</v>
      </c>
      <c r="H28" s="8"/>
      <c r="I28" s="48">
        <f>I26/I27</f>
        <v>0.45824522352068264</v>
      </c>
      <c r="J28" s="34"/>
      <c r="K28" s="48">
        <f>K26/K27</f>
        <v>0.5035920910420243</v>
      </c>
      <c r="L28" s="34"/>
      <c r="M28" s="48">
        <f>M26/M27</f>
        <v>0.5474005227998838</v>
      </c>
      <c r="N28" s="67">
        <f>M28/'２００２年'!M28</f>
        <v>1.0110352747844604</v>
      </c>
      <c r="O28" s="52">
        <f>O26/O27</f>
        <v>0.5129399280787597</v>
      </c>
      <c r="P28" s="22">
        <f>P26/P27</f>
        <v>0.5516399162595953</v>
      </c>
      <c r="Q28" s="8"/>
    </row>
    <row r="29" spans="1:17" ht="14.25" thickBot="1">
      <c r="A29" s="11"/>
      <c r="B29" s="35" t="s">
        <v>7</v>
      </c>
      <c r="C29" s="23">
        <v>3037</v>
      </c>
      <c r="D29" s="72">
        <f>C29/'２００２年'!C29</f>
        <v>0.6300829875518672</v>
      </c>
      <c r="E29" s="23">
        <v>3006</v>
      </c>
      <c r="F29" s="72">
        <f>E29/'２００２年'!E29</f>
        <v>0.879976580796253</v>
      </c>
      <c r="G29" s="23">
        <v>4412</v>
      </c>
      <c r="H29" s="67">
        <f>G29/'２００２年'!G29</f>
        <v>0.723634574380843</v>
      </c>
      <c r="I29" s="23">
        <v>3206</v>
      </c>
      <c r="J29" s="67">
        <f>I29/'２００２年'!I29</f>
        <v>0.7209354621092872</v>
      </c>
      <c r="K29" s="24">
        <v>2965</v>
      </c>
      <c r="L29" s="67">
        <f>K29/'２００２年'!K29</f>
        <v>0.9564516129032258</v>
      </c>
      <c r="M29" s="23">
        <v>2598</v>
      </c>
      <c r="N29" s="67">
        <f>M29/'２００２年'!M29</f>
        <v>0.6862123613312203</v>
      </c>
      <c r="O29" s="25">
        <f>SUM(C29+E29+G29+I29+K29+M29)</f>
        <v>19224</v>
      </c>
      <c r="P29" s="21">
        <v>1858</v>
      </c>
      <c r="Q29" s="67">
        <f>P29/'２００２年'!P29</f>
        <v>0.5182705718270572</v>
      </c>
    </row>
    <row r="30" spans="1:17" ht="14.25" thickBot="1">
      <c r="A30" s="11"/>
      <c r="B30" s="47" t="s">
        <v>8</v>
      </c>
      <c r="C30" s="43">
        <v>8461</v>
      </c>
      <c r="D30" s="68">
        <f>C30/'２００２年'!C30</f>
        <v>0.8302423707192621</v>
      </c>
      <c r="E30" s="43">
        <v>8593</v>
      </c>
      <c r="F30" s="69">
        <f>E30/'２００２年'!E30</f>
        <v>0.7222222222222222</v>
      </c>
      <c r="G30" s="43">
        <v>7977</v>
      </c>
      <c r="H30" s="66">
        <f>G30/'２００２年'!G30</f>
        <v>0.571009305654975</v>
      </c>
      <c r="I30" s="43">
        <v>5923</v>
      </c>
      <c r="J30" s="66">
        <f>I30/'２００２年'!I30</f>
        <v>0.45850750890230685</v>
      </c>
      <c r="K30" s="44">
        <v>5221</v>
      </c>
      <c r="L30" s="68">
        <f>K30/'２００２年'!K30</f>
        <v>0.5617602754465246</v>
      </c>
      <c r="M30" s="43">
        <v>4921</v>
      </c>
      <c r="N30" s="67">
        <f>M30/'２００２年'!M30</f>
        <v>0.5786688617121355</v>
      </c>
      <c r="O30" s="45">
        <f>SUM(C30+E30+G30+I30+K30+M30)</f>
        <v>41096</v>
      </c>
      <c r="P30" s="42">
        <v>4332</v>
      </c>
      <c r="Q30" s="67">
        <f>P30/'２００２年'!P30</f>
        <v>0.5340895080754531</v>
      </c>
    </row>
    <row r="31" spans="1:18" ht="14.25" thickBot="1">
      <c r="A31" s="11" t="s">
        <v>22</v>
      </c>
      <c r="B31" s="35" t="s">
        <v>9</v>
      </c>
      <c r="C31" s="23">
        <f>SUM(C29:C30)</f>
        <v>11498</v>
      </c>
      <c r="D31" s="68">
        <f>C31/'２００２年'!C31</f>
        <v>0.765971620811405</v>
      </c>
      <c r="E31" s="23">
        <f>SUM(E29:E30)</f>
        <v>11599</v>
      </c>
      <c r="F31" s="68">
        <f>E31/'２００２年'!E31</f>
        <v>0.7574115188716207</v>
      </c>
      <c r="G31" s="23">
        <f>SUM(G29:G30)</f>
        <v>12389</v>
      </c>
      <c r="H31" s="68">
        <f>G31/'２００２年'!G31</f>
        <v>0.6173817710669258</v>
      </c>
      <c r="I31" s="23">
        <f>SUM(I29:I30)</f>
        <v>9129</v>
      </c>
      <c r="J31" s="68">
        <f>I31/'２００２年'!I31</f>
        <v>0.5257126403685575</v>
      </c>
      <c r="K31" s="23">
        <f>SUM(K29:K30)</f>
        <v>8186</v>
      </c>
      <c r="L31" s="68">
        <f>K31/'２００２年'!K31</f>
        <v>0.6604808778441181</v>
      </c>
      <c r="M31" s="23">
        <f>SUM(M29:M30)</f>
        <v>7519</v>
      </c>
      <c r="N31" s="67">
        <f>M31/'２００２年'!M31</f>
        <v>0.6117982099267697</v>
      </c>
      <c r="O31" s="25">
        <f>SUM(C31+E31+G31+I31+K31+M31)</f>
        <v>60320</v>
      </c>
      <c r="P31" s="21">
        <f>SUM(P29:P30)</f>
        <v>6190</v>
      </c>
      <c r="Q31" s="67">
        <f>P31/'２００２年'!P31</f>
        <v>0.5292407660738714</v>
      </c>
      <c r="R31" s="3"/>
    </row>
    <row r="32" spans="1:18" ht="14.25" thickBot="1">
      <c r="A32" s="11"/>
      <c r="B32" s="47" t="s">
        <v>10</v>
      </c>
      <c r="C32" s="43">
        <v>14933</v>
      </c>
      <c r="D32" s="69">
        <f>C32/'２００２年'!C32</f>
        <v>0.825073208464556</v>
      </c>
      <c r="E32" s="43">
        <v>15213</v>
      </c>
      <c r="F32" s="69">
        <f>E32/'２００２年'!E32</f>
        <v>0.7808345737309449</v>
      </c>
      <c r="G32" s="43">
        <v>15568</v>
      </c>
      <c r="H32" s="69">
        <f>G32/'２００２年'!G32</f>
        <v>0.6052641810194005</v>
      </c>
      <c r="I32" s="43">
        <v>11987</v>
      </c>
      <c r="J32" s="69">
        <f>I32/'２００２年'!I32</f>
        <v>0.5134278494024929</v>
      </c>
      <c r="K32" s="44">
        <v>10394</v>
      </c>
      <c r="L32" s="69">
        <f>K32/'２００２年'!K32</f>
        <v>0.5812548931886814</v>
      </c>
      <c r="M32" s="43">
        <v>9300</v>
      </c>
      <c r="N32" s="67">
        <f>M32/'２００２年'!M32</f>
        <v>0.5640807909261842</v>
      </c>
      <c r="O32" s="45">
        <f>SUM(C32+E32+G32+I32+K32+M32)</f>
        <v>77395</v>
      </c>
      <c r="P32" s="42">
        <v>8396</v>
      </c>
      <c r="Q32" s="67">
        <f>P32/'２００２年'!P32</f>
        <v>0.524487756121939</v>
      </c>
      <c r="R32" s="3"/>
    </row>
    <row r="33" spans="1:17" ht="14.25" thickBot="1">
      <c r="A33" s="10"/>
      <c r="B33" s="34" t="s">
        <v>11</v>
      </c>
      <c r="C33" s="48">
        <f>C31/C32</f>
        <v>0.7699725440300007</v>
      </c>
      <c r="D33" s="8"/>
      <c r="E33" s="48">
        <f>E31/E32</f>
        <v>0.7624400184053113</v>
      </c>
      <c r="F33" s="16"/>
      <c r="G33" s="48">
        <f>G31/G32</f>
        <v>0.7957990750256937</v>
      </c>
      <c r="H33" s="8"/>
      <c r="I33" s="48">
        <f>I31/I32</f>
        <v>0.7615750396262618</v>
      </c>
      <c r="J33" s="34"/>
      <c r="K33" s="48">
        <f>K31/K32</f>
        <v>0.787569751779873</v>
      </c>
      <c r="L33" s="34"/>
      <c r="M33" s="48">
        <f>M31/M32</f>
        <v>0.808494623655914</v>
      </c>
      <c r="N33" s="67">
        <f>M33/'２００２年'!M33</f>
        <v>1.0845932351680272</v>
      </c>
      <c r="O33" s="52">
        <f>O31/O32</f>
        <v>0.7793785128238259</v>
      </c>
      <c r="P33" s="22">
        <f>P31/P32</f>
        <v>0.7372558361124345</v>
      </c>
      <c r="Q33" s="8"/>
    </row>
    <row r="34" spans="1:17" ht="14.25" thickBot="1">
      <c r="A34" s="87"/>
      <c r="B34" s="35" t="s">
        <v>7</v>
      </c>
      <c r="C34" s="23">
        <v>34096</v>
      </c>
      <c r="D34" s="72">
        <f>C34/'２００２年'!C34</f>
        <v>0.5581364893843409</v>
      </c>
      <c r="E34" s="31">
        <v>42258</v>
      </c>
      <c r="F34" s="72">
        <f>E34/'２００２年'!E34</f>
        <v>0.8119199953887832</v>
      </c>
      <c r="G34" s="31">
        <v>47009</v>
      </c>
      <c r="H34" s="72">
        <f>G34/'２００２年'!G34</f>
        <v>0.7868405195500804</v>
      </c>
      <c r="I34" s="23">
        <v>38236</v>
      </c>
      <c r="J34" s="72">
        <f>I34/'２００２年'!I34</f>
        <v>1.061108952655825</v>
      </c>
      <c r="K34" s="31">
        <v>47259</v>
      </c>
      <c r="L34" s="72">
        <f>K34/'２００２年'!K34</f>
        <v>1.1663992891872548</v>
      </c>
      <c r="M34" s="31">
        <v>31027</v>
      </c>
      <c r="N34" s="67">
        <f>M34/'２００２年'!M34</f>
        <v>1.1396510560146924</v>
      </c>
      <c r="O34" s="25">
        <f>SUM(C34+E34+G34+I34+K34+M34)</f>
        <v>239885</v>
      </c>
      <c r="P34" s="21">
        <v>30482</v>
      </c>
      <c r="Q34" s="67">
        <f>P34/'２００２年'!P34</f>
        <v>0.783135935051255</v>
      </c>
    </row>
    <row r="35" spans="1:17" ht="14.25" thickBot="1">
      <c r="A35" s="11"/>
      <c r="B35" s="47" t="s">
        <v>8</v>
      </c>
      <c r="C35" s="43">
        <v>10153</v>
      </c>
      <c r="D35" s="68">
        <f>C35/'２００２年'!C35</f>
        <v>1.3956013745704468</v>
      </c>
      <c r="E35" s="43">
        <v>14290</v>
      </c>
      <c r="F35" s="68">
        <f>E35/'２００２年'!E35</f>
        <v>1.841257569900786</v>
      </c>
      <c r="G35" s="43">
        <v>12076</v>
      </c>
      <c r="H35" s="68">
        <f>G35/'２００２年'!G35</f>
        <v>1.349877040017885</v>
      </c>
      <c r="I35" s="43">
        <v>7257</v>
      </c>
      <c r="J35" s="69">
        <f>I35/'２００２年'!I35</f>
        <v>0.6081964465303386</v>
      </c>
      <c r="K35" s="43">
        <v>9704</v>
      </c>
      <c r="L35" s="68">
        <f>K35/'２００２年'!K35</f>
        <v>0.8069183435888907</v>
      </c>
      <c r="M35" s="43">
        <v>7209</v>
      </c>
      <c r="N35" s="67">
        <f>M35/'２００２年'!M35</f>
        <v>0.8842143996075065</v>
      </c>
      <c r="O35" s="45">
        <f>SUM(C35+E35+G35+I35+K35+M35)</f>
        <v>60689</v>
      </c>
      <c r="P35" s="42">
        <v>7845</v>
      </c>
      <c r="Q35" s="67">
        <f>P35/'２００２年'!P35</f>
        <v>0.7839512341361047</v>
      </c>
    </row>
    <row r="36" spans="1:17" ht="14.25" thickBot="1">
      <c r="A36" s="11" t="s">
        <v>23</v>
      </c>
      <c r="B36" s="35" t="s">
        <v>9</v>
      </c>
      <c r="C36" s="23">
        <f>SUM(C34:C35)</f>
        <v>44249</v>
      </c>
      <c r="D36" s="68">
        <f>C36/'２００２年'!C36</f>
        <v>0.647255865660289</v>
      </c>
      <c r="E36" s="23">
        <f>SUM(E34:E35)</f>
        <v>56548</v>
      </c>
      <c r="F36" s="68">
        <f>E36/'２００２年'!E36</f>
        <v>0.9454922418405565</v>
      </c>
      <c r="G36" s="23">
        <f>SUM(G34:G35)</f>
        <v>59085</v>
      </c>
      <c r="H36" s="68">
        <f>G36/'２００２年'!G36</f>
        <v>0.8601688746542437</v>
      </c>
      <c r="I36" s="23">
        <f>SUM(I34:I35)</f>
        <v>45493</v>
      </c>
      <c r="J36" s="66">
        <f>I36/'２００２年'!I36</f>
        <v>0.9484426468748697</v>
      </c>
      <c r="K36" s="23">
        <f>SUM(K34:K35)</f>
        <v>56963</v>
      </c>
      <c r="L36" s="68">
        <f>K36/'２００２年'!K36</f>
        <v>1.0841215766134404</v>
      </c>
      <c r="M36" s="23">
        <f>SUM(M34:M35)</f>
        <v>38236</v>
      </c>
      <c r="N36" s="67">
        <f>M36/'２００２年'!M36</f>
        <v>1.0807846684380122</v>
      </c>
      <c r="O36" s="25">
        <f>SUM(C36+E36+G36+I36+K36+M36)</f>
        <v>300574</v>
      </c>
      <c r="P36" s="21">
        <f>SUM(P34:P35)</f>
        <v>38327</v>
      </c>
      <c r="Q36" s="67">
        <f>P36/'２００２年'!P36</f>
        <v>0.7833026772940936</v>
      </c>
    </row>
    <row r="37" spans="1:17" ht="14.25" thickBot="1">
      <c r="A37" s="11"/>
      <c r="B37" s="47" t="s">
        <v>10</v>
      </c>
      <c r="C37" s="43">
        <v>56054</v>
      </c>
      <c r="D37" s="69">
        <f>C37/'２００２年'!C37</f>
        <v>0.7511725764519847</v>
      </c>
      <c r="E37" s="43">
        <v>67643</v>
      </c>
      <c r="F37" s="69">
        <f>E37/'２００２年'!E37</f>
        <v>1.0297148772282352</v>
      </c>
      <c r="G37" s="43">
        <v>74124</v>
      </c>
      <c r="H37" s="69">
        <f>G37/'２００２年'!G37</f>
        <v>0.973739868370926</v>
      </c>
      <c r="I37" s="43">
        <v>58996</v>
      </c>
      <c r="J37" s="69">
        <f>I37/'２００２年'!I37</f>
        <v>1.0088407804511021</v>
      </c>
      <c r="K37" s="43">
        <v>72206</v>
      </c>
      <c r="L37" s="69">
        <f>K37/'２００２年'!K37</f>
        <v>1.1185884029681956</v>
      </c>
      <c r="M37" s="43">
        <v>47664</v>
      </c>
      <c r="N37" s="67">
        <f>M37/'２００２年'!M37</f>
        <v>0.8680228005317696</v>
      </c>
      <c r="O37" s="45">
        <f>SUM(C37+E37+G37+I37+K37+M37)</f>
        <v>376687</v>
      </c>
      <c r="P37" s="42">
        <v>49755</v>
      </c>
      <c r="Q37" s="67">
        <f>P37/'２００２年'!P37</f>
        <v>0.6801870155436165</v>
      </c>
    </row>
    <row r="38" spans="1:17" ht="14.25" thickBot="1">
      <c r="A38" s="10"/>
      <c r="B38" s="34" t="s">
        <v>11</v>
      </c>
      <c r="C38" s="48">
        <f>C36/C37</f>
        <v>0.7893995076176544</v>
      </c>
      <c r="D38" s="34"/>
      <c r="E38" s="48">
        <f>E36/E37</f>
        <v>0.835977115148648</v>
      </c>
      <c r="F38" s="34"/>
      <c r="G38" s="48">
        <f>G36/G37</f>
        <v>0.7971102476930548</v>
      </c>
      <c r="H38" s="34"/>
      <c r="I38" s="48">
        <f>I36/I37</f>
        <v>0.7711200759373517</v>
      </c>
      <c r="J38" s="34"/>
      <c r="K38" s="48">
        <f>K36/K37</f>
        <v>0.7888956596404731</v>
      </c>
      <c r="L38" s="34"/>
      <c r="M38" s="48">
        <f>M36/M37</f>
        <v>0.8021987244041625</v>
      </c>
      <c r="N38" s="88">
        <f>M38/'２００２年'!M38</f>
        <v>1.2451109207913666</v>
      </c>
      <c r="O38" s="52">
        <f>O36/O37</f>
        <v>0.7979409961055199</v>
      </c>
      <c r="P38" s="22">
        <f>P36/P37</f>
        <v>0.7703145412521355</v>
      </c>
      <c r="Q38" s="34"/>
    </row>
    <row r="39" spans="13:17" ht="14.25" thickBot="1">
      <c r="M39" s="9"/>
      <c r="N39" s="1"/>
      <c r="O39" s="9"/>
      <c r="P39" s="9"/>
      <c r="Q39" s="1"/>
    </row>
    <row r="40" spans="1:17" ht="13.5">
      <c r="A40" s="19" t="s">
        <v>1</v>
      </c>
      <c r="B40" s="54" t="s">
        <v>2</v>
      </c>
      <c r="C40" s="166" t="s">
        <v>25</v>
      </c>
      <c r="D40" s="165"/>
      <c r="E40" s="166" t="s">
        <v>26</v>
      </c>
      <c r="F40" s="165"/>
      <c r="G40" s="166" t="s">
        <v>27</v>
      </c>
      <c r="H40" s="165"/>
      <c r="I40" s="166" t="s">
        <v>28</v>
      </c>
      <c r="J40" s="165"/>
      <c r="K40" s="166" t="s">
        <v>29</v>
      </c>
      <c r="L40" s="165"/>
      <c r="M40" s="166" t="s">
        <v>31</v>
      </c>
      <c r="N40" s="165"/>
      <c r="O40" s="30" t="s">
        <v>30</v>
      </c>
      <c r="P40" s="41" t="s">
        <v>32</v>
      </c>
      <c r="Q40" s="3"/>
    </row>
    <row r="41" spans="1:17" ht="14.25" thickBot="1">
      <c r="A41" s="10"/>
      <c r="B41" s="34"/>
      <c r="C41" s="63" t="s">
        <v>5</v>
      </c>
      <c r="D41" s="18" t="s">
        <v>6</v>
      </c>
      <c r="E41" s="63" t="s">
        <v>5</v>
      </c>
      <c r="F41" s="18" t="s">
        <v>6</v>
      </c>
      <c r="G41" s="63" t="s">
        <v>5</v>
      </c>
      <c r="H41" s="18" t="s">
        <v>6</v>
      </c>
      <c r="I41" s="63" t="s">
        <v>5</v>
      </c>
      <c r="J41" s="18" t="s">
        <v>6</v>
      </c>
      <c r="K41" s="62" t="s">
        <v>5</v>
      </c>
      <c r="L41" s="51" t="s">
        <v>6</v>
      </c>
      <c r="M41" s="61" t="s">
        <v>5</v>
      </c>
      <c r="N41" s="34" t="s">
        <v>6</v>
      </c>
      <c r="O41" s="60" t="s">
        <v>5</v>
      </c>
      <c r="P41" s="60" t="s">
        <v>5</v>
      </c>
      <c r="Q41" s="4"/>
    </row>
    <row r="42" spans="1:17" ht="14.25" thickBot="1">
      <c r="A42" s="11"/>
      <c r="B42" s="35" t="s">
        <v>7</v>
      </c>
      <c r="C42" s="23">
        <v>5402</v>
      </c>
      <c r="D42" s="72">
        <f>C42/'２００２年'!C42</f>
        <v>0.8379091050100822</v>
      </c>
      <c r="E42" s="23">
        <v>5023</v>
      </c>
      <c r="F42" s="72">
        <f>E42/'２００２年'!E42</f>
        <v>0.862169584620666</v>
      </c>
      <c r="G42" s="23">
        <v>6206</v>
      </c>
      <c r="H42" s="72">
        <f>G42/'２００２年'!G42</f>
        <v>0.7210410131288486</v>
      </c>
      <c r="I42" s="80">
        <v>7024</v>
      </c>
      <c r="J42" s="72">
        <f>I42/'２００２年'!I42</f>
        <v>1.0197444831591174</v>
      </c>
      <c r="K42" s="23">
        <v>7219</v>
      </c>
      <c r="L42" s="72">
        <f>K42/'２００２年'!K42</f>
        <v>0.7772394487510766</v>
      </c>
      <c r="M42" s="31">
        <f>SUM(O4+O42)</f>
        <v>71624</v>
      </c>
      <c r="N42" s="67">
        <f aca="true" t="shared" si="3" ref="N42:N50">M42/P42</f>
        <v>0.744810947963895</v>
      </c>
      <c r="O42" s="53">
        <f>SUM(P4+C42+E42+G42+I42+K42)</f>
        <v>35216</v>
      </c>
      <c r="P42" s="71">
        <f>'２００２年'!C4+'２００２年'!E4+'２００２年'!G4+'２００２年'!I4+'２００２年'!K4+'２００２年'!M4+'２００２年'!P4+'２００２年'!C42+'２００２年'!E42+'２００２年'!G42+'２００２年'!I42+'２００２年'!K42</f>
        <v>96164</v>
      </c>
      <c r="Q42" s="36"/>
    </row>
    <row r="43" spans="1:16" ht="14.25" thickBot="1">
      <c r="A43" s="11"/>
      <c r="B43" s="47" t="s">
        <v>8</v>
      </c>
      <c r="C43" s="43">
        <v>5099</v>
      </c>
      <c r="D43" s="72">
        <f>C43/'２００２年'!C43</f>
        <v>1.057883817427386</v>
      </c>
      <c r="E43" s="43">
        <v>3591</v>
      </c>
      <c r="F43" s="72">
        <f>E43/'２００２年'!E43</f>
        <v>0.7854330708661418</v>
      </c>
      <c r="G43" s="43">
        <v>5342</v>
      </c>
      <c r="H43" s="72">
        <f>G43/'２００２年'!G43</f>
        <v>0.845253164556962</v>
      </c>
      <c r="I43" s="75">
        <v>5118</v>
      </c>
      <c r="J43" s="72">
        <f>I43/'２００２年'!I43</f>
        <v>0.7538665488289881</v>
      </c>
      <c r="K43" s="43">
        <v>5768</v>
      </c>
      <c r="L43" s="72">
        <f>K43/'２００２年'!K43</f>
        <v>0.8669773034721179</v>
      </c>
      <c r="M43" s="43">
        <f>SUM(O5+O43)</f>
        <v>61912</v>
      </c>
      <c r="N43" s="66">
        <f t="shared" si="3"/>
        <v>0.8346635030198447</v>
      </c>
      <c r="O43" s="45">
        <f>SUM(P5+C43+E43+G43+I43+K43)</f>
        <v>29161</v>
      </c>
      <c r="P43" s="71">
        <f>'２００２年'!C5+'２００２年'!E5+'２００２年'!G5+'２００２年'!I5+'２００２年'!K5+'２００２年'!M5+'２００２年'!P5+'２００２年'!C43+'２００２年'!E43+'２００２年'!G43+'２００２年'!I43+'２００２年'!K43</f>
        <v>74176</v>
      </c>
    </row>
    <row r="44" spans="1:16" ht="14.25" thickBot="1">
      <c r="A44" s="11" t="s">
        <v>17</v>
      </c>
      <c r="B44" s="35" t="s">
        <v>9</v>
      </c>
      <c r="C44" s="23">
        <f>SUM(C42:C43)</f>
        <v>10501</v>
      </c>
      <c r="D44" s="72">
        <f>C44/'２００２年'!C44</f>
        <v>0.9320138457442088</v>
      </c>
      <c r="E44" s="23">
        <f>SUM(E42:E43)</f>
        <v>8614</v>
      </c>
      <c r="F44" s="72">
        <f>E44/'２００２年'!E44</f>
        <v>0.8284285439507597</v>
      </c>
      <c r="G44" s="23">
        <f>SUM(G42:G43)</f>
        <v>11548</v>
      </c>
      <c r="H44" s="72">
        <f>G44/'２００２年'!G44</f>
        <v>0.7736316741475179</v>
      </c>
      <c r="I44" s="29">
        <f>SUM(I42:I43)</f>
        <v>12142</v>
      </c>
      <c r="J44" s="72">
        <f>I44/'２００２年'!I44</f>
        <v>0.8877677853330409</v>
      </c>
      <c r="K44" s="23">
        <f>SUM(K42:K43)</f>
        <v>12987</v>
      </c>
      <c r="L44" s="72">
        <f>K44/'２００２年'!K44</f>
        <v>0.8146916755536039</v>
      </c>
      <c r="M44" s="23">
        <f>SUM(M42:M43)</f>
        <v>133536</v>
      </c>
      <c r="N44" s="68">
        <f t="shared" si="3"/>
        <v>0.7839380063402607</v>
      </c>
      <c r="O44" s="26">
        <f>SUM(O42:O43)</f>
        <v>64377</v>
      </c>
      <c r="P44" s="71">
        <f>'２００２年'!C6+'２００２年'!E6+'２００２年'!G6+'２００２年'!I6+'２００２年'!K6+'２００２年'!M6+'２００２年'!P6+'２００２年'!C44+'２００２年'!E44+'２００２年'!G44+'２００２年'!I44+'２００２年'!K44</f>
        <v>170340</v>
      </c>
    </row>
    <row r="45" spans="1:16" ht="13.5">
      <c r="A45" s="11"/>
      <c r="B45" s="47" t="s">
        <v>10</v>
      </c>
      <c r="C45" s="43">
        <v>18265</v>
      </c>
      <c r="D45" s="67">
        <f>C45/'２００２年'!C45</f>
        <v>0.9555822956994873</v>
      </c>
      <c r="E45" s="43">
        <v>16775</v>
      </c>
      <c r="F45" s="67">
        <f>E45/'２００２年'!E45</f>
        <v>0.9673605905080446</v>
      </c>
      <c r="G45" s="43">
        <v>21015</v>
      </c>
      <c r="H45" s="67">
        <f>G45/'２００２年'!G45</f>
        <v>0.8986914129319192</v>
      </c>
      <c r="I45" s="75">
        <v>18426</v>
      </c>
      <c r="J45" s="72">
        <f>I45/'２００２年'!I45</f>
        <v>0.8944226008446192</v>
      </c>
      <c r="K45" s="43">
        <v>20040</v>
      </c>
      <c r="L45" s="72">
        <f>K45/'２００２年'!K45</f>
        <v>0.8834420737083407</v>
      </c>
      <c r="M45" s="43">
        <f>SUM(O7+O45)</f>
        <v>227963</v>
      </c>
      <c r="N45" s="68">
        <f t="shared" si="3"/>
        <v>0.8654533167807504</v>
      </c>
      <c r="O45" s="45">
        <f>SUM(P7+C45+E45+G45+I45+K45)</f>
        <v>110970</v>
      </c>
      <c r="P45" s="71">
        <f>'２００２年'!C7+'２００２年'!E7+'２００２年'!G7+'２００２年'!I7+'２００２年'!K7+'２００２年'!M7+'２００２年'!P7+'２００２年'!C45+'２００２年'!E45+'２００２年'!G45+'２００２年'!I45+'２００２年'!K45</f>
        <v>263403</v>
      </c>
    </row>
    <row r="46" spans="1:16" ht="14.25" thickBot="1">
      <c r="A46" s="10"/>
      <c r="B46" s="34" t="s">
        <v>11</v>
      </c>
      <c r="C46" s="48">
        <f>C44/C45</f>
        <v>0.5749247194087052</v>
      </c>
      <c r="D46" s="8"/>
      <c r="E46" s="48">
        <f>E44/E45</f>
        <v>0.5135022354694486</v>
      </c>
      <c r="F46" s="8"/>
      <c r="G46" s="48">
        <f>G44/G45</f>
        <v>0.5495122531525101</v>
      </c>
      <c r="H46" s="28"/>
      <c r="I46" s="81">
        <f>I44/I45</f>
        <v>0.6589601649842614</v>
      </c>
      <c r="J46" s="8"/>
      <c r="K46" s="48">
        <f>K44/K45</f>
        <v>0.6480538922155689</v>
      </c>
      <c r="L46" s="34"/>
      <c r="M46" s="48">
        <f>M44/M45</f>
        <v>0.5857792711975189</v>
      </c>
      <c r="N46" s="68" t="e">
        <f t="shared" si="3"/>
        <v>#DIV/0!</v>
      </c>
      <c r="O46" s="52">
        <f>O44/O45</f>
        <v>0.5801297648012976</v>
      </c>
      <c r="P46" s="70"/>
    </row>
    <row r="47" spans="1:16" ht="14.25" thickBot="1">
      <c r="A47" s="11"/>
      <c r="B47" s="37" t="s">
        <v>7</v>
      </c>
      <c r="C47" s="38">
        <v>11037</v>
      </c>
      <c r="D47" s="72">
        <f>C47/'２００２年'!C47</f>
        <v>1.2034674517500819</v>
      </c>
      <c r="E47" s="38">
        <v>10397</v>
      </c>
      <c r="F47" s="72">
        <f>E47/'２００２年'!E47</f>
        <v>0.869314381270903</v>
      </c>
      <c r="G47" s="38">
        <v>10778</v>
      </c>
      <c r="H47" s="72">
        <f>G47/'２００２年'!G47</f>
        <v>0.9038913116403892</v>
      </c>
      <c r="I47" s="76">
        <v>9335</v>
      </c>
      <c r="J47" s="72">
        <f>I47/'２００２年'!I47</f>
        <v>1.0669790833238084</v>
      </c>
      <c r="K47" s="38">
        <v>11497</v>
      </c>
      <c r="L47" s="72">
        <f>K47/'２００２年'!K47</f>
        <v>1.0532246244045438</v>
      </c>
      <c r="M47" s="38">
        <f>SUM(O9+O47)</f>
        <v>124883</v>
      </c>
      <c r="N47" s="67">
        <f t="shared" si="3"/>
        <v>0.9509244030214425</v>
      </c>
      <c r="O47" s="40">
        <f>SUM(P9+C47+E47+G47+I47+K47)</f>
        <v>61464</v>
      </c>
      <c r="P47" s="71">
        <f>'２００２年'!C9+'２００２年'!E9+'２００２年'!G9+'２００２年'!I9+'２００２年'!K9+'２００２年'!M9+'２００２年'!P9+'２００２年'!C47+'２００２年'!E47+'２００２年'!G47+'２００２年'!I47+'２００２年'!K47</f>
        <v>131328</v>
      </c>
    </row>
    <row r="48" spans="1:16" ht="14.25" thickBot="1">
      <c r="A48" s="11"/>
      <c r="B48" s="35" t="s">
        <v>8</v>
      </c>
      <c r="C48" s="23">
        <v>1289</v>
      </c>
      <c r="D48" s="72">
        <f>C48/'２００２年'!C48</f>
        <v>0.7386819484240688</v>
      </c>
      <c r="E48" s="23">
        <v>2007</v>
      </c>
      <c r="F48" s="72">
        <f>E48/'２００２年'!E48</f>
        <v>2.041709053916582</v>
      </c>
      <c r="G48" s="23">
        <v>883</v>
      </c>
      <c r="H48" s="72">
        <f>G48/'２００２年'!G48</f>
        <v>0.6985759493670886</v>
      </c>
      <c r="I48" s="82">
        <v>1527</v>
      </c>
      <c r="J48" s="72">
        <f>I48/'２００２年'!I48</f>
        <v>1.6193001060445387</v>
      </c>
      <c r="K48" s="23">
        <v>1314</v>
      </c>
      <c r="L48" s="72">
        <f>K48/'２００２年'!K48</f>
        <v>1.3367243133265514</v>
      </c>
      <c r="M48" s="23">
        <f>SUM(O10+O48)</f>
        <v>15412</v>
      </c>
      <c r="N48" s="69">
        <f t="shared" si="3"/>
        <v>1.0776868750437032</v>
      </c>
      <c r="O48" s="59">
        <f>SUM(P10+C48+E48+G48+I48+K48)</f>
        <v>7724</v>
      </c>
      <c r="P48" s="71">
        <f>'２００２年'!C10+'２００２年'!E10+'２００２年'!G10+'２００２年'!I10+'２００２年'!K10+'２００２年'!M10+'２００２年'!P10+'２００２年'!C48+'２００２年'!E48+'２００２年'!G48+'２００２年'!I48+'２００２年'!K48</f>
        <v>14301</v>
      </c>
    </row>
    <row r="49" spans="1:16" ht="14.25" thickBot="1">
      <c r="A49" s="11" t="s">
        <v>18</v>
      </c>
      <c r="B49" s="47" t="s">
        <v>9</v>
      </c>
      <c r="C49" s="43">
        <f>SUM(C47:C48)</f>
        <v>12326</v>
      </c>
      <c r="D49" s="72">
        <f>C49/'２００２年'!C49</f>
        <v>1.1291681934774642</v>
      </c>
      <c r="E49" s="43">
        <f>SUM(E47:E48)</f>
        <v>12404</v>
      </c>
      <c r="F49" s="72">
        <f>E49/'２００２年'!E49</f>
        <v>0.9583558680367766</v>
      </c>
      <c r="G49" s="43">
        <f>SUM(G47:G48)</f>
        <v>11661</v>
      </c>
      <c r="H49" s="72">
        <f>G49/'２００２年'!G49</f>
        <v>0.8842129208371247</v>
      </c>
      <c r="I49" s="43">
        <f>SUM(I47:I48)</f>
        <v>10862</v>
      </c>
      <c r="J49" s="72">
        <f>I49/'２００２年'!I49</f>
        <v>1.1207181180354933</v>
      </c>
      <c r="K49" s="43">
        <f>SUM(K47:K48)</f>
        <v>12811</v>
      </c>
      <c r="L49" s="72">
        <f>K49/'２００２年'!K49</f>
        <v>1.0766450962265737</v>
      </c>
      <c r="M49" s="43">
        <f>SUM(M47:M48)</f>
        <v>140295</v>
      </c>
      <c r="N49" s="69">
        <f t="shared" si="3"/>
        <v>0.9633726798920544</v>
      </c>
      <c r="O49" s="56">
        <f>SUM(O47:O48)</f>
        <v>69188</v>
      </c>
      <c r="P49" s="71">
        <f>'２００２年'!C11+'２００２年'!E11+'２００２年'!G11+'２００２年'!I11+'２００２年'!K11+'２００２年'!M11+'２００２年'!P11+'２００２年'!C49+'２００２年'!E49+'２００２年'!G49+'２００２年'!I49+'２００２年'!K49</f>
        <v>145629</v>
      </c>
    </row>
    <row r="50" spans="1:16" ht="13.5">
      <c r="A50" s="11"/>
      <c r="B50" s="47" t="s">
        <v>10</v>
      </c>
      <c r="C50" s="43">
        <v>18271</v>
      </c>
      <c r="D50" s="67">
        <f>C50/'２００２年'!C50</f>
        <v>0.9710352891156463</v>
      </c>
      <c r="E50" s="43">
        <v>22402</v>
      </c>
      <c r="F50" s="67">
        <f>E50/'２００２年'!E50</f>
        <v>1.0626630615245956</v>
      </c>
      <c r="G50" s="43">
        <v>17967</v>
      </c>
      <c r="H50" s="67">
        <f>G50/'２００２年'!G50</f>
        <v>0.8348977695167287</v>
      </c>
      <c r="I50" s="75">
        <v>18483</v>
      </c>
      <c r="J50" s="72">
        <f>I50/'２００２年'!I50</f>
        <v>1.1580827067669173</v>
      </c>
      <c r="K50" s="43">
        <v>20383</v>
      </c>
      <c r="L50" s="72">
        <f>K50/'２００２年'!K50</f>
        <v>1.118102029621503</v>
      </c>
      <c r="M50" s="43">
        <f>SUM(O12+O50)</f>
        <v>231009</v>
      </c>
      <c r="N50" s="77">
        <f t="shared" si="3"/>
        <v>0.9513982125942094</v>
      </c>
      <c r="O50" s="45">
        <f>SUM(P12+C50+E50+G50+I50+K50)</f>
        <v>113196</v>
      </c>
      <c r="P50" s="71">
        <f>'２００２年'!C12+'２００２年'!E12+'２００２年'!G12+'２００２年'!I12+'２００２年'!K12+'２００２年'!M12+'２００２年'!P12+'２００２年'!C50+'２００２年'!E50+'２００２年'!G50+'２００２年'!I50+'２００２年'!K50</f>
        <v>242810</v>
      </c>
    </row>
    <row r="51" spans="1:16" ht="14.25" thickBot="1">
      <c r="A51" s="10"/>
      <c r="B51" s="34" t="s">
        <v>11</v>
      </c>
      <c r="C51" s="48">
        <f>C49/C50</f>
        <v>0.6746209840731213</v>
      </c>
      <c r="D51" s="8"/>
      <c r="E51" s="48">
        <f>E49/E50</f>
        <v>0.5537005624497813</v>
      </c>
      <c r="F51" s="8"/>
      <c r="G51" s="48">
        <f>G49/G50</f>
        <v>0.6490232092168976</v>
      </c>
      <c r="H51" s="89"/>
      <c r="I51" s="81">
        <f>I49/I50</f>
        <v>0.5876751609587189</v>
      </c>
      <c r="J51" s="8"/>
      <c r="K51" s="48">
        <f>K49/K50</f>
        <v>0.6285139577098563</v>
      </c>
      <c r="L51" s="34"/>
      <c r="M51" s="48">
        <f>M49/M50</f>
        <v>0.6073140007532174</v>
      </c>
      <c r="N51" s="51"/>
      <c r="O51" s="52">
        <f>O49/O50</f>
        <v>0.6112230114138308</v>
      </c>
      <c r="P51" s="70"/>
    </row>
    <row r="52" spans="1:17" ht="14.25" thickBot="1">
      <c r="A52" s="11"/>
      <c r="B52" s="35" t="s">
        <v>7</v>
      </c>
      <c r="C52" s="23">
        <v>10114</v>
      </c>
      <c r="D52" s="72">
        <f>C52/'２００２年'!C52</f>
        <v>1.4602945423043603</v>
      </c>
      <c r="E52" s="23">
        <v>8694</v>
      </c>
      <c r="F52" s="72">
        <f>E52/'２００２年'!E52</f>
        <v>0.9791643203063408</v>
      </c>
      <c r="G52" s="23">
        <v>8570</v>
      </c>
      <c r="H52" s="66">
        <f>G52/'２００２年'!G52</f>
        <v>1.1882972823072657</v>
      </c>
      <c r="I52" s="24">
        <v>12116</v>
      </c>
      <c r="J52" s="72">
        <f>I52/'２００２年'!I52</f>
        <v>1.4857142857142858</v>
      </c>
      <c r="K52" s="23">
        <v>14309</v>
      </c>
      <c r="L52" s="72">
        <f>K52/'２００２年'!K52</f>
        <v>1.6684934701492538</v>
      </c>
      <c r="M52" s="31">
        <f>SUM(O14+O52)</f>
        <v>122448</v>
      </c>
      <c r="N52" s="66">
        <f>M52/P52</f>
        <v>1.139284318651259</v>
      </c>
      <c r="O52" s="25">
        <f>SUM(P14+C52+E52+G52+I52+K52)</f>
        <v>65113</v>
      </c>
      <c r="P52" s="71">
        <f>'２００２年'!C14+'２００２年'!E14+'２００２年'!G14+'２００２年'!I14+'２００２年'!K14+'２００２年'!M14+'２００２年'!P14+'２００２年'!C52+'２００２年'!E52+'２００２年'!G52+'２００２年'!I52+'２００２年'!K52</f>
        <v>107478</v>
      </c>
      <c r="Q52" s="3"/>
    </row>
    <row r="53" spans="1:17" ht="14.25" thickBot="1">
      <c r="A53" s="11"/>
      <c r="B53" s="47" t="s">
        <v>8</v>
      </c>
      <c r="C53" s="43">
        <v>2658</v>
      </c>
      <c r="D53" s="72">
        <f>C53/'２００２年'!C53</f>
        <v>0.7605150214592274</v>
      </c>
      <c r="E53" s="43">
        <v>2282</v>
      </c>
      <c r="F53" s="72">
        <f>E53/'２００２年'!E53</f>
        <v>0.671769208124816</v>
      </c>
      <c r="G53" s="43">
        <v>2836</v>
      </c>
      <c r="H53" s="72">
        <f>G53/'２００２年'!G53</f>
        <v>0.9905693328676214</v>
      </c>
      <c r="I53" s="44">
        <v>2077</v>
      </c>
      <c r="J53" s="72">
        <f>I53/'２００２年'!I53</f>
        <v>0.7412562455389008</v>
      </c>
      <c r="K53" s="43">
        <v>2171</v>
      </c>
      <c r="L53" s="72">
        <f>K53/'２００２年'!K53</f>
        <v>0.7717739068610024</v>
      </c>
      <c r="M53" s="43">
        <f>SUM(O15+O53)</f>
        <v>42146</v>
      </c>
      <c r="N53" s="69">
        <f>M53/P53</f>
        <v>1.09135636231809</v>
      </c>
      <c r="O53" s="45">
        <f>SUM(P15+C53+E53+G53+I53+K53)</f>
        <v>15311</v>
      </c>
      <c r="P53" s="71">
        <f>'２００２年'!C15+'２００２年'!E15+'２００２年'!G15+'２００２年'!I15+'２００２年'!K15+'２００２年'!M15+'２００２年'!P15+'２００２年'!C53+'２００２年'!E53+'２００２年'!G53+'２００２年'!I53+'２００２年'!K53</f>
        <v>38618</v>
      </c>
      <c r="Q53" s="3"/>
    </row>
    <row r="54" spans="1:16" ht="14.25" thickBot="1">
      <c r="A54" s="11" t="s">
        <v>19</v>
      </c>
      <c r="B54" s="35" t="s">
        <v>9</v>
      </c>
      <c r="C54" s="23">
        <f>SUM(C52:C53)</f>
        <v>12772</v>
      </c>
      <c r="D54" s="72">
        <f>C54/'２００２年'!C54</f>
        <v>1.2256021495058056</v>
      </c>
      <c r="E54" s="23">
        <f>SUM(E52:E53)</f>
        <v>10976</v>
      </c>
      <c r="F54" s="72">
        <f>E54/'２００２年'!E54</f>
        <v>0.8941023134571522</v>
      </c>
      <c r="G54" s="23">
        <f>SUM(G52:G53)</f>
        <v>11406</v>
      </c>
      <c r="H54" s="72">
        <f>G54/'２００２年'!G54</f>
        <v>1.1321091811414392</v>
      </c>
      <c r="I54" s="23">
        <f>SUM(I52:I53)</f>
        <v>14193</v>
      </c>
      <c r="J54" s="72">
        <f>I54/'２００２年'!I54</f>
        <v>1.2953363146846764</v>
      </c>
      <c r="K54" s="23">
        <f>SUM(K52:K53)</f>
        <v>16480</v>
      </c>
      <c r="L54" s="72">
        <f>K54/'２００２年'!K54</f>
        <v>1.4470102730705066</v>
      </c>
      <c r="M54" s="23">
        <f>SUM(M52:M53)</f>
        <v>164594</v>
      </c>
      <c r="N54" s="66">
        <f>M54/P54</f>
        <v>1.1266153761909976</v>
      </c>
      <c r="O54" s="26">
        <f>SUM(O52:O53)</f>
        <v>80424</v>
      </c>
      <c r="P54" s="71">
        <f>'２００２年'!C16+'２００２年'!E16+'２００２年'!G16+'２００２年'!I16+'２００２年'!K16+'２００２年'!M16+'２００２年'!P16+'２００２年'!C54+'２００２年'!E54+'２００２年'!G54+'２００２年'!I54+'２００２年'!K54</f>
        <v>146096</v>
      </c>
    </row>
    <row r="55" spans="1:17" ht="13.5">
      <c r="A55" s="11"/>
      <c r="B55" s="47" t="s">
        <v>10</v>
      </c>
      <c r="C55" s="43">
        <v>22684</v>
      </c>
      <c r="D55" s="67">
        <f>C55/'２００２年'!C55</f>
        <v>1.1689770677660396</v>
      </c>
      <c r="E55" s="43">
        <v>24166</v>
      </c>
      <c r="F55" s="67">
        <f>E55/'２００２年'!E55</f>
        <v>1.08217276431866</v>
      </c>
      <c r="G55" s="43">
        <v>23034</v>
      </c>
      <c r="H55" s="67">
        <f>G55/'２００２年'!G55</f>
        <v>1.310462536268988</v>
      </c>
      <c r="I55" s="44">
        <v>22650</v>
      </c>
      <c r="J55" s="72">
        <f>I55/'２００２年'!I55</f>
        <v>1.2787218427143905</v>
      </c>
      <c r="K55" s="43">
        <v>27390</v>
      </c>
      <c r="L55" s="72">
        <f>K55/'２００２年'!K55</f>
        <v>1.3140472078295913</v>
      </c>
      <c r="M55" s="43">
        <f>SUM(O17+O55)</f>
        <v>294351</v>
      </c>
      <c r="N55" s="69">
        <f>M55/P55</f>
        <v>1.193908592381076</v>
      </c>
      <c r="O55" s="45">
        <f>SUM(P17+C55+E55+G55+I55+K55)</f>
        <v>144330</v>
      </c>
      <c r="P55" s="71">
        <f>'２００２年'!C17+'２００２年'!E17+'２００２年'!G17+'２００２年'!I17+'２００２年'!K17+'２００２年'!M17+'２００２年'!P17+'２００２年'!C55+'２００２年'!E55+'２００２年'!G55+'２００２年'!I55+'２００２年'!K55</f>
        <v>246544</v>
      </c>
      <c r="Q55" s="3"/>
    </row>
    <row r="56" spans="1:16" ht="14.25" thickBot="1">
      <c r="A56" s="10"/>
      <c r="B56" s="34" t="s">
        <v>11</v>
      </c>
      <c r="C56" s="48">
        <f>C54/C55</f>
        <v>0.5630400282137189</v>
      </c>
      <c r="D56" s="8"/>
      <c r="E56" s="48">
        <f>E54/E55</f>
        <v>0.45419183977489036</v>
      </c>
      <c r="F56" s="8"/>
      <c r="G56" s="48">
        <f>G54/G55</f>
        <v>0.49518103672831465</v>
      </c>
      <c r="H56" s="8"/>
      <c r="I56" s="48">
        <f>I54/I55</f>
        <v>0.6266225165562914</v>
      </c>
      <c r="J56" s="8"/>
      <c r="K56" s="48">
        <f>K54/K55</f>
        <v>0.601679445052939</v>
      </c>
      <c r="L56" s="34"/>
      <c r="M56" s="48">
        <f>M54/M55</f>
        <v>0.5591759498014276</v>
      </c>
      <c r="N56" s="8"/>
      <c r="O56" s="52">
        <f>O54/O55</f>
        <v>0.5572230305549781</v>
      </c>
      <c r="P56" s="70"/>
    </row>
    <row r="57" spans="1:16" ht="14.25" thickBot="1">
      <c r="A57" s="11"/>
      <c r="B57" s="35" t="s">
        <v>7</v>
      </c>
      <c r="C57" s="23">
        <v>1557</v>
      </c>
      <c r="D57" s="72">
        <f>C57/'２００２年'!C57</f>
        <v>1.0671692940370117</v>
      </c>
      <c r="E57" s="23">
        <v>1947</v>
      </c>
      <c r="F57" s="72">
        <f>E57/'２００２年'!E57</f>
        <v>1.3253914227365555</v>
      </c>
      <c r="G57" s="23">
        <v>2015</v>
      </c>
      <c r="H57" s="72">
        <f>G57/'２００２年'!G57</f>
        <v>1.2234365513054037</v>
      </c>
      <c r="I57" s="24">
        <v>2341</v>
      </c>
      <c r="J57" s="72">
        <f>I57/'２００２年'!I57</f>
        <v>1.706268221574344</v>
      </c>
      <c r="K57" s="23">
        <v>1783</v>
      </c>
      <c r="L57" s="72">
        <f>K57/'２００２年'!K57</f>
        <v>0.9438856537850715</v>
      </c>
      <c r="M57" s="31">
        <f>SUM(O19+O57)</f>
        <v>23541</v>
      </c>
      <c r="N57" s="67">
        <f>M57/P57</f>
        <v>1.0300603833027042</v>
      </c>
      <c r="O57" s="53">
        <f>SUM(P19+C57+E57+G57+I57+K57)</f>
        <v>10913</v>
      </c>
      <c r="P57" s="71">
        <f>'２００２年'!C19+'２００２年'!E19+'２００２年'!G19+'２００２年'!I19+'２００２年'!K19+'２００２年'!M19+'２００２年'!P19+'２００２年'!C57+'２００２年'!E57+'２００２年'!G57+'２００２年'!I57+'２００２年'!K57</f>
        <v>22854</v>
      </c>
    </row>
    <row r="58" spans="1:17" ht="14.25" thickBot="1">
      <c r="A58" s="11"/>
      <c r="B58" s="47" t="s">
        <v>8</v>
      </c>
      <c r="C58" s="43">
        <v>1273</v>
      </c>
      <c r="D58" s="72">
        <f>C58/'２００２年'!C58</f>
        <v>0.8630508474576272</v>
      </c>
      <c r="E58" s="43">
        <v>1677</v>
      </c>
      <c r="F58" s="72">
        <f>E58/'２００２年'!E58</f>
        <v>0.78954802259887</v>
      </c>
      <c r="G58" s="43">
        <v>986</v>
      </c>
      <c r="H58" s="72">
        <f>G58/'２００２年'!G58</f>
        <v>0.7631578947368421</v>
      </c>
      <c r="I58" s="44">
        <v>1233</v>
      </c>
      <c r="J58" s="72">
        <f>I58/'２００２年'!I58</f>
        <v>0.8269617706237424</v>
      </c>
      <c r="K58" s="43">
        <v>1125</v>
      </c>
      <c r="L58" s="72">
        <f>K58/'２００２年'!K58</f>
        <v>0.9043408360128617</v>
      </c>
      <c r="M58" s="43">
        <f>SUM(O20+O58)</f>
        <v>15432</v>
      </c>
      <c r="N58" s="66">
        <f>M58/P58</f>
        <v>0.9124881740775781</v>
      </c>
      <c r="O58" s="45">
        <f>SUM(P20+C58+E58+G58+I58+K58)</f>
        <v>7818</v>
      </c>
      <c r="P58" s="71">
        <f>'２００２年'!C20+'２００２年'!E20+'２００２年'!G20+'２００２年'!I20+'２００２年'!K20+'２００２年'!M20+'２００２年'!P20+'２００２年'!C58+'２００２年'!E58+'２００２年'!G58+'２００２年'!I58+'２００２年'!K58</f>
        <v>16912</v>
      </c>
      <c r="Q58" s="3"/>
    </row>
    <row r="59" spans="1:16" ht="14.25" thickBot="1">
      <c r="A59" s="11" t="s">
        <v>20</v>
      </c>
      <c r="B59" s="35" t="s">
        <v>9</v>
      </c>
      <c r="C59" s="23">
        <f>SUM(C57:C58)</f>
        <v>2830</v>
      </c>
      <c r="D59" s="72">
        <f>C59/'２００２年'!C59</f>
        <v>0.9645535105657805</v>
      </c>
      <c r="E59" s="23">
        <f>SUM(E57:E58)</f>
        <v>3624</v>
      </c>
      <c r="F59" s="72">
        <f>E59/'２００２年'!E59</f>
        <v>1.0086278875591428</v>
      </c>
      <c r="G59" s="23">
        <f>SUM(G57:G58)</f>
        <v>3001</v>
      </c>
      <c r="H59" s="72">
        <f>G59/'２００２年'!G59</f>
        <v>1.0210956107519564</v>
      </c>
      <c r="I59" s="23">
        <f>SUM(I57:I58)</f>
        <v>3574</v>
      </c>
      <c r="J59" s="72">
        <f>I59/'２００２年'!I59</f>
        <v>1.2483409011526372</v>
      </c>
      <c r="K59" s="23">
        <f>SUM(K57:K58)</f>
        <v>2908</v>
      </c>
      <c r="L59" s="72">
        <f>K59/'２００２年'!K59</f>
        <v>0.9281838493456751</v>
      </c>
      <c r="M59" s="23">
        <f>SUM(M57:M58)</f>
        <v>38973</v>
      </c>
      <c r="N59" s="68">
        <f>M59/P59</f>
        <v>0.980058341296585</v>
      </c>
      <c r="O59" s="26">
        <f>SUM(O57:O58)</f>
        <v>18731</v>
      </c>
      <c r="P59" s="71">
        <f>'２００２年'!C21+'２００２年'!E21+'２００２年'!G21+'２００２年'!I21+'２００２年'!K21+'２００２年'!M21+'２００２年'!P21+'２００２年'!C59+'２００２年'!E59+'２００２年'!G59+'２００２年'!I59+'２００２年'!K59</f>
        <v>39766</v>
      </c>
    </row>
    <row r="60" spans="1:17" ht="13.5">
      <c r="A60" s="11"/>
      <c r="B60" s="47" t="s">
        <v>10</v>
      </c>
      <c r="C60" s="43">
        <v>7161</v>
      </c>
      <c r="D60" s="67">
        <f>C60/'２００２年'!C60</f>
        <v>0.8711678832116788</v>
      </c>
      <c r="E60" s="43">
        <v>9013</v>
      </c>
      <c r="F60" s="67">
        <f>E60/'２００２年'!E60</f>
        <v>1.0613518605746586</v>
      </c>
      <c r="G60" s="43">
        <v>7934</v>
      </c>
      <c r="H60" s="67">
        <f>G60/'２００２年'!G60</f>
        <v>0.9805957236435545</v>
      </c>
      <c r="I60" s="44">
        <v>8545</v>
      </c>
      <c r="J60" s="72">
        <f>I60/'２００２年'!I60</f>
        <v>1.091315453384419</v>
      </c>
      <c r="K60" s="43">
        <v>7610</v>
      </c>
      <c r="L60" s="72">
        <f>K60/'２００２年'!K60</f>
        <v>0.9385791810557474</v>
      </c>
      <c r="M60" s="43">
        <f>SUM(O22+O60)</f>
        <v>100918</v>
      </c>
      <c r="N60" s="69">
        <f>M60/P60</f>
        <v>1.0045690281607422</v>
      </c>
      <c r="O60" s="45">
        <f>SUM(P22+C60+E60+G60+I60+K60)</f>
        <v>47383</v>
      </c>
      <c r="P60" s="71">
        <f>'２００２年'!C22+'２００２年'!E22+'２００２年'!G22+'２００２年'!I22+'２００２年'!K22+'２００２年'!M22+'２００２年'!P22+'２００２年'!C60+'２００２年'!E60+'２００２年'!G60+'２００２年'!I60+'２００２年'!K60</f>
        <v>100459</v>
      </c>
      <c r="Q60" s="3"/>
    </row>
    <row r="61" spans="1:16" ht="14.25" thickBot="1">
      <c r="A61" s="10"/>
      <c r="B61" s="34" t="s">
        <v>11</v>
      </c>
      <c r="C61" s="48">
        <f>C59/C60</f>
        <v>0.39519620164781455</v>
      </c>
      <c r="D61" s="8"/>
      <c r="E61" s="48">
        <f>E59/E60</f>
        <v>0.40208587595695106</v>
      </c>
      <c r="F61" s="8"/>
      <c r="G61" s="48">
        <f>G59/G60</f>
        <v>0.3782455255860852</v>
      </c>
      <c r="H61" s="8"/>
      <c r="I61" s="48">
        <f>I59/I60</f>
        <v>0.41825629022820365</v>
      </c>
      <c r="J61" s="8"/>
      <c r="K61" s="48">
        <f>K59/K60</f>
        <v>0.38212877792378447</v>
      </c>
      <c r="L61" s="34"/>
      <c r="M61" s="48">
        <f>M59/M60</f>
        <v>0.3861848233219049</v>
      </c>
      <c r="N61" s="8"/>
      <c r="O61" s="52">
        <f>O59/O60</f>
        <v>0.39531055441825125</v>
      </c>
      <c r="P61" s="70"/>
    </row>
    <row r="62" spans="1:16" ht="14.25" thickBot="1">
      <c r="A62" s="11"/>
      <c r="B62" s="35" t="s">
        <v>7</v>
      </c>
      <c r="C62" s="49">
        <f>SUM(C52+C57)</f>
        <v>11671</v>
      </c>
      <c r="D62" s="72">
        <f>C62/'２００２年'!C62</f>
        <v>1.3918902802623734</v>
      </c>
      <c r="E62" s="49">
        <f>SUM(E52+E57)</f>
        <v>10641</v>
      </c>
      <c r="F62" s="72">
        <f>E62/'２００２年'!E62</f>
        <v>1.0283146501739466</v>
      </c>
      <c r="G62" s="49">
        <f>SUM(G52+G57)</f>
        <v>10585</v>
      </c>
      <c r="H62" s="72">
        <f>G62/'２００２年'!G62</f>
        <v>1.1948301162659443</v>
      </c>
      <c r="I62" s="49">
        <f>SUM(I52+I57)</f>
        <v>14457</v>
      </c>
      <c r="J62" s="72">
        <f>I62/'２００２年'!I62</f>
        <v>1.5174766453238164</v>
      </c>
      <c r="K62" s="49">
        <f>SUM(K52+K57)</f>
        <v>16092</v>
      </c>
      <c r="L62" s="72">
        <f>K62/'２００２年'!K62</f>
        <v>1.5376970855231724</v>
      </c>
      <c r="M62" s="31">
        <f>SUM(O24+O62)</f>
        <v>145989</v>
      </c>
      <c r="N62" s="66">
        <f>M62/P62</f>
        <v>1.120131663751036</v>
      </c>
      <c r="O62" s="25">
        <f>SUM(P24+C62+E62+G62+I62+K62)</f>
        <v>76026</v>
      </c>
      <c r="P62" s="71">
        <f>'２００２年'!C24+'２００２年'!E24+'２００２年'!G24+'２００２年'!I24+'２００２年'!K24+'２００２年'!M24+'２００２年'!P24+'２００２年'!C62+'２００２年'!E62+'２００２年'!G62+'２００２年'!I62+'２００２年'!K62</f>
        <v>130332</v>
      </c>
    </row>
    <row r="63" spans="1:17" ht="14.25" thickBot="1">
      <c r="A63" s="11"/>
      <c r="B63" s="47" t="s">
        <v>8</v>
      </c>
      <c r="C63" s="50">
        <f>SUM(C53+C58)</f>
        <v>3931</v>
      </c>
      <c r="D63" s="72">
        <f>C63/'２００２年'!C63</f>
        <v>0.7909456740442656</v>
      </c>
      <c r="E63" s="50">
        <f>SUM(E53+E58)</f>
        <v>3959</v>
      </c>
      <c r="F63" s="72">
        <f>E63/'２００２年'!E63</f>
        <v>0.7170802390871219</v>
      </c>
      <c r="G63" s="50">
        <f>SUM(G53+G58)</f>
        <v>3822</v>
      </c>
      <c r="H63" s="72">
        <f>G63/'２００２年'!G63</f>
        <v>0.91985559566787</v>
      </c>
      <c r="I63" s="50">
        <f>SUM(I53+I58)</f>
        <v>3310</v>
      </c>
      <c r="J63" s="72">
        <f>I63/'２００２年'!I63</f>
        <v>0.771022594921966</v>
      </c>
      <c r="K63" s="50">
        <f>SUM(K53+K58)</f>
        <v>3296</v>
      </c>
      <c r="L63" s="72">
        <f>K63/'２００２年'!K63</f>
        <v>0.8124229726398817</v>
      </c>
      <c r="M63" s="43">
        <f>SUM(O25+O63)</f>
        <v>57578</v>
      </c>
      <c r="N63" s="68">
        <f>M63/P63</f>
        <v>1.0368809652440123</v>
      </c>
      <c r="O63" s="45">
        <f>SUM(P25+C63+E63+G63+I63+K63)</f>
        <v>23129</v>
      </c>
      <c r="P63" s="71">
        <f>'２００２年'!C25+'２００２年'!E25+'２００２年'!G25+'２００２年'!I25+'２００２年'!K25+'２００２年'!M25+'２００２年'!P25+'２００２年'!C63+'２００２年'!E63+'２００２年'!G63+'２００２年'!I63+'２００２年'!K63</f>
        <v>55530</v>
      </c>
      <c r="Q63" s="4"/>
    </row>
    <row r="64" spans="1:16" ht="14.25" thickBot="1">
      <c r="A64" s="11" t="s">
        <v>21</v>
      </c>
      <c r="B64" s="35" t="s">
        <v>9</v>
      </c>
      <c r="C64" s="49">
        <f>SUM(C54+C59)</f>
        <v>15602</v>
      </c>
      <c r="D64" s="72">
        <f>C64/'２００２年'!C64</f>
        <v>1.1682515911643578</v>
      </c>
      <c r="E64" s="49">
        <f>SUM(E54+E59)</f>
        <v>14600</v>
      </c>
      <c r="F64" s="72">
        <f>E64/'２００２年'!E64</f>
        <v>0.9200327682903775</v>
      </c>
      <c r="G64" s="49">
        <f>SUM(G54+G59)</f>
        <v>14407</v>
      </c>
      <c r="H64" s="72">
        <f>G64/'２００２年'!G64</f>
        <v>1.107038573843553</v>
      </c>
      <c r="I64" s="49">
        <f>SUM(I54+I59)</f>
        <v>17767</v>
      </c>
      <c r="J64" s="72">
        <f>I64/'２００２年'!I64</f>
        <v>1.285600578871201</v>
      </c>
      <c r="K64" s="49">
        <f>SUM(K54+K59)</f>
        <v>19388</v>
      </c>
      <c r="L64" s="72">
        <f>K64/'２００２年'!K64</f>
        <v>1.3350778129734195</v>
      </c>
      <c r="M64" s="23">
        <f>SUM(M62:M63)</f>
        <v>203567</v>
      </c>
      <c r="N64" s="69">
        <f>M64/P64</f>
        <v>1.0952588479624668</v>
      </c>
      <c r="O64" s="26">
        <f>SUM(O62:O63)</f>
        <v>99155</v>
      </c>
      <c r="P64" s="71">
        <f>'２００２年'!C26+'２００２年'!E26+'２００２年'!G26+'２００２年'!I26+'２００２年'!K26+'２００２年'!M26+'２００２年'!P26+'２００２年'!C64+'２００２年'!E64+'２００２年'!G64+'２００２年'!I64+'２００２年'!K64</f>
        <v>185862</v>
      </c>
    </row>
    <row r="65" spans="1:17" ht="13.5">
      <c r="A65" s="11"/>
      <c r="B65" s="47" t="s">
        <v>10</v>
      </c>
      <c r="C65" s="50">
        <f>SUM(C55+C60)</f>
        <v>29845</v>
      </c>
      <c r="D65" s="67">
        <f>C65/'２００２年'!C65</f>
        <v>1.0803619909502262</v>
      </c>
      <c r="E65" s="50">
        <f>SUM(E55+E60)</f>
        <v>33179</v>
      </c>
      <c r="F65" s="67">
        <f>E65/'２００２年'!E65</f>
        <v>1.0764364273432176</v>
      </c>
      <c r="G65" s="50">
        <f>SUM(G55+G60)</f>
        <v>30968</v>
      </c>
      <c r="H65" s="67">
        <f>G65/'２００２年'!G65</f>
        <v>1.2064827801153186</v>
      </c>
      <c r="I65" s="50">
        <f>SUM(I55+I60)</f>
        <v>31195</v>
      </c>
      <c r="J65" s="72">
        <f>I65/'２００２年'!I65</f>
        <v>1.2212739302352895</v>
      </c>
      <c r="K65" s="50">
        <f>SUM(K55+K60)</f>
        <v>35000</v>
      </c>
      <c r="L65" s="72">
        <f>K65/'２００２年'!K65</f>
        <v>1.2088974854932302</v>
      </c>
      <c r="M65" s="43">
        <f>SUM(O27+O65)</f>
        <v>395269</v>
      </c>
      <c r="N65" s="69">
        <f>M65/P65</f>
        <v>1.139028248848059</v>
      </c>
      <c r="O65" s="45">
        <f>SUM(P27+C65+E65+G65+I65+K65)</f>
        <v>191713</v>
      </c>
      <c r="P65" s="71">
        <f>'２００２年'!C27+'２００２年'!E27+'２００２年'!G27+'２００２年'!I27+'２００２年'!K27+'２００２年'!M27+'２００２年'!P27+'２００２年'!C65+'２００２年'!E65+'２００２年'!G65+'２００２年'!I65+'２００２年'!K65</f>
        <v>347023</v>
      </c>
      <c r="Q65" s="3"/>
    </row>
    <row r="66" spans="1:16" ht="14.25" thickBot="1">
      <c r="A66" s="10"/>
      <c r="B66" s="34" t="s">
        <v>11</v>
      </c>
      <c r="C66" s="48">
        <f>C64/C65</f>
        <v>0.522767632769308</v>
      </c>
      <c r="D66" s="8"/>
      <c r="E66" s="48">
        <f>E64/E65</f>
        <v>0.44003737303716206</v>
      </c>
      <c r="F66" s="8"/>
      <c r="G66" s="48">
        <f>G64/G65</f>
        <v>0.4652221648152932</v>
      </c>
      <c r="H66" s="8"/>
      <c r="I66" s="48">
        <f>I64/I65</f>
        <v>0.5695464016669338</v>
      </c>
      <c r="J66" s="8"/>
      <c r="K66" s="48">
        <f>K64/K65</f>
        <v>0.5539428571428572</v>
      </c>
      <c r="L66" s="34"/>
      <c r="M66" s="48">
        <f>M64/M65</f>
        <v>0.5150087661820179</v>
      </c>
      <c r="N66" s="8"/>
      <c r="O66" s="52">
        <f>O64/O65</f>
        <v>0.5172054059975066</v>
      </c>
      <c r="P66" s="70"/>
    </row>
    <row r="67" spans="1:16" ht="14.25" thickBot="1">
      <c r="A67" s="11"/>
      <c r="B67" s="35" t="s">
        <v>7</v>
      </c>
      <c r="C67" s="23">
        <v>3012</v>
      </c>
      <c r="D67" s="72">
        <f>C67/'２００２年'!C67</f>
        <v>0.6422174840085287</v>
      </c>
      <c r="E67" s="23">
        <v>2191</v>
      </c>
      <c r="F67" s="72">
        <f>E67/'２００２年'!E67</f>
        <v>0.5347815474737613</v>
      </c>
      <c r="G67" s="23">
        <v>1534</v>
      </c>
      <c r="H67" s="72">
        <f>G67/'２００２年'!G67</f>
        <v>0.38036201338953635</v>
      </c>
      <c r="I67" s="24">
        <v>1575</v>
      </c>
      <c r="J67" s="72">
        <f>I67/'２００２年'!I67</f>
        <v>0.42146106502542147</v>
      </c>
      <c r="K67" s="23">
        <v>1846</v>
      </c>
      <c r="L67" s="72">
        <f>K67/'２００２年'!K67</f>
        <v>0.45636588380716936</v>
      </c>
      <c r="M67" s="31">
        <f>SUM(O29+O67)</f>
        <v>31240</v>
      </c>
      <c r="N67" s="67">
        <f>M67/P67</f>
        <v>0.6266423284456302</v>
      </c>
      <c r="O67" s="25">
        <f>SUM(P29+C67+E67+G67+I67+K67)</f>
        <v>12016</v>
      </c>
      <c r="P67" s="71">
        <f>'２００２年'!C29+'２００２年'!E29+'２００２年'!G29+'２００２年'!I29+'２００２年'!K29+'２００２年'!M29+'２００２年'!P29+'２００２年'!C67+'２００２年'!E67+'２００２年'!G67+'２００２年'!I67+'２００２年'!K67</f>
        <v>49853</v>
      </c>
    </row>
    <row r="68" spans="1:17" ht="14.25" thickBot="1">
      <c r="A68" s="11"/>
      <c r="B68" s="47" t="s">
        <v>8</v>
      </c>
      <c r="C68" s="43">
        <v>5410</v>
      </c>
      <c r="D68" s="72">
        <f>C68/'２００２年'!C68</f>
        <v>0.49619370815371916</v>
      </c>
      <c r="E68" s="43">
        <v>4362</v>
      </c>
      <c r="F68" s="72">
        <f>E68/'２００２年'!E68</f>
        <v>0.49749087591240876</v>
      </c>
      <c r="G68" s="43">
        <v>4730</v>
      </c>
      <c r="H68" s="72">
        <f>G68/'２００２年'!G68</f>
        <v>0.5287279230941203</v>
      </c>
      <c r="I68" s="43">
        <v>4208</v>
      </c>
      <c r="J68" s="72">
        <f>I68/'２００２年'!I68</f>
        <v>0.35441758611976754</v>
      </c>
      <c r="K68" s="43">
        <v>4174</v>
      </c>
      <c r="L68" s="72">
        <f>K68/'２００２年'!K68</f>
        <v>0.4241438878162788</v>
      </c>
      <c r="M68" s="43">
        <f>SUM(O30+O68)</f>
        <v>68312</v>
      </c>
      <c r="N68" s="66">
        <f>M68/P68</f>
        <v>0.5455489270626193</v>
      </c>
      <c r="O68" s="45">
        <f>SUM(P30+C68+E68+G68+I68+K68)</f>
        <v>27216</v>
      </c>
      <c r="P68" s="71">
        <f>'２００２年'!C30+'２００２年'!E30+'２００２年'!G30+'２００２年'!I30+'２００２年'!K30+'２００２年'!M30+'２００２年'!P30+'２００２年'!C68+'２００２年'!E68+'２００２年'!G68+'２００２年'!I68+'２００２年'!K68</f>
        <v>125217</v>
      </c>
      <c r="Q68" s="3"/>
    </row>
    <row r="69" spans="1:16" ht="14.25" thickBot="1">
      <c r="A69" s="11" t="s">
        <v>22</v>
      </c>
      <c r="B69" s="35" t="s">
        <v>9</v>
      </c>
      <c r="C69" s="23">
        <f>SUM(C67:C68)</f>
        <v>8422</v>
      </c>
      <c r="D69" s="72">
        <f>C69/'２００２年'!C69</f>
        <v>0.5401141537869557</v>
      </c>
      <c r="E69" s="23">
        <f>SUM(E67:E68)</f>
        <v>6553</v>
      </c>
      <c r="F69" s="72">
        <f>E69/'２００２年'!E69</f>
        <v>0.5093664982510688</v>
      </c>
      <c r="G69" s="23">
        <f>SUM(G67:G68)</f>
        <v>6264</v>
      </c>
      <c r="H69" s="72">
        <f>G69/'２００２年'!G69</f>
        <v>0.4826257801063256</v>
      </c>
      <c r="I69" s="23">
        <f>SUM(I67:I68)</f>
        <v>5783</v>
      </c>
      <c r="J69" s="72">
        <f>I69/'２００２年'!I69</f>
        <v>0.3704676489429853</v>
      </c>
      <c r="K69" s="23">
        <f>SUM(K67:K68)</f>
        <v>6020</v>
      </c>
      <c r="L69" s="72">
        <f>K69/'２００２年'!K69</f>
        <v>0.43353017427624946</v>
      </c>
      <c r="M69" s="23">
        <f>SUM(M67:M68)</f>
        <v>99552</v>
      </c>
      <c r="N69" s="68">
        <f>M69/P69</f>
        <v>0.5686411149825784</v>
      </c>
      <c r="O69" s="26">
        <f>SUM(O67:O68)</f>
        <v>39232</v>
      </c>
      <c r="P69" s="71">
        <f>'２００２年'!C31+'２００２年'!E31+'２００２年'!G31+'２００２年'!I31+'２００２年'!K31+'２００２年'!M31+'２００２年'!P31+'２００２年'!C69+'２００２年'!E69+'２００２年'!G69+'２００２年'!I69+'２００２年'!K69</f>
        <v>175070</v>
      </c>
    </row>
    <row r="70" spans="1:17" ht="13.5">
      <c r="A70" s="11"/>
      <c r="B70" s="47" t="s">
        <v>10</v>
      </c>
      <c r="C70" s="43">
        <v>10672</v>
      </c>
      <c r="D70" s="67">
        <f>C70/'２００２年'!C70</f>
        <v>0.5545624610268135</v>
      </c>
      <c r="E70" s="43">
        <v>9826</v>
      </c>
      <c r="F70" s="67">
        <f>E70/'２００２年'!E70</f>
        <v>0.579568243482364</v>
      </c>
      <c r="G70" s="43">
        <v>9185</v>
      </c>
      <c r="H70" s="67">
        <f>G70/'２００２年'!G70</f>
        <v>0.5347266693834779</v>
      </c>
      <c r="I70" s="43">
        <v>9071</v>
      </c>
      <c r="J70" s="72">
        <f>I70/'２００２年'!I70</f>
        <v>0.4960625615224762</v>
      </c>
      <c r="K70" s="43">
        <v>8700</v>
      </c>
      <c r="L70" s="72">
        <f>K70/'２００２年'!K70</f>
        <v>0.5117948114594976</v>
      </c>
      <c r="M70" s="43">
        <f>SUM(O32+O70)</f>
        <v>133245</v>
      </c>
      <c r="N70" s="68">
        <f>M70/P70</f>
        <v>0.5903973201823765</v>
      </c>
      <c r="O70" s="45">
        <f>SUM(P32+C70+E70+G70+I70+K70)</f>
        <v>55850</v>
      </c>
      <c r="P70" s="71">
        <f>'２００２年'!C32+'２００２年'!E32+'２００２年'!G32+'２００２年'!I32+'２００２年'!K32+'２００２年'!M32+'２００２年'!P32+'２００２年'!C70+'２００２年'!E70+'２００２年'!G70+'２００２年'!I70+'２００２年'!K70</f>
        <v>225687</v>
      </c>
      <c r="Q70" s="3"/>
    </row>
    <row r="71" spans="1:16" ht="14.25" thickBot="1">
      <c r="A71" s="10"/>
      <c r="B71" s="34" t="s">
        <v>11</v>
      </c>
      <c r="C71" s="48">
        <f>C69/C70</f>
        <v>0.789167916041979</v>
      </c>
      <c r="D71" s="8"/>
      <c r="E71" s="48">
        <f>E69/E70</f>
        <v>0.6669041318949726</v>
      </c>
      <c r="F71" s="34"/>
      <c r="G71" s="48">
        <f>G69/G70</f>
        <v>0.6819814915623299</v>
      </c>
      <c r="H71" s="8"/>
      <c r="I71" s="48">
        <f>I69/I70</f>
        <v>0.6375261823393231</v>
      </c>
      <c r="J71" s="8"/>
      <c r="K71" s="48">
        <f>K69/K70</f>
        <v>0.6919540229885057</v>
      </c>
      <c r="L71" s="34"/>
      <c r="M71" s="48">
        <f>M69/M70</f>
        <v>0.747134976922211</v>
      </c>
      <c r="N71" s="51"/>
      <c r="O71" s="52">
        <f>O69/O70</f>
        <v>0.7024529991047449</v>
      </c>
      <c r="P71" s="70"/>
    </row>
    <row r="72" spans="1:16" ht="14.25" thickBot="1">
      <c r="A72" s="87"/>
      <c r="B72" s="35" t="s">
        <v>7</v>
      </c>
      <c r="C72" s="31">
        <v>40717</v>
      </c>
      <c r="D72" s="72">
        <f>C72/'２００２年'!C72</f>
        <v>0.8766524566162855</v>
      </c>
      <c r="E72" s="31">
        <v>39367</v>
      </c>
      <c r="F72" s="72">
        <f>E72/'２００２年'!E72</f>
        <v>1.103118782750021</v>
      </c>
      <c r="G72" s="23">
        <v>39682</v>
      </c>
      <c r="H72" s="72">
        <f>G72/'２００２年'!G72</f>
        <v>0.9687042281027244</v>
      </c>
      <c r="I72" s="31">
        <v>38709</v>
      </c>
      <c r="J72" s="72">
        <f>I72/'２００２年'!I72</f>
        <v>0.9042257469223761</v>
      </c>
      <c r="K72" s="31">
        <v>37122</v>
      </c>
      <c r="L72" s="72">
        <f>K72/'２００２年'!K72</f>
        <v>0.9682821221764307</v>
      </c>
      <c r="M72" s="31">
        <f>SUM(O34+O72)</f>
        <v>465964</v>
      </c>
      <c r="N72" s="66">
        <f>M72/P72</f>
        <v>0.8963897326590012</v>
      </c>
      <c r="O72" s="25">
        <f>SUM(P34+C72+E72+G72+I72+K72)</f>
        <v>226079</v>
      </c>
      <c r="P72" s="71">
        <f>'２００２年'!C34+'２００２年'!E34+'２００２年'!G34+'２００２年'!I34+'２００２年'!K34+'２００２年'!M34+'２００２年'!P34+'２００２年'!C72+'２００２年'!E72+'２００２年'!G72+'２００２年'!I72+'２００２年'!K72</f>
        <v>519823</v>
      </c>
    </row>
    <row r="73" spans="1:16" ht="14.25" thickBot="1">
      <c r="A73" s="11"/>
      <c r="B73" s="47" t="s">
        <v>8</v>
      </c>
      <c r="C73" s="43">
        <v>9811</v>
      </c>
      <c r="D73" s="72">
        <f>C73/'２００２年'!C73</f>
        <v>0.8174470921513081</v>
      </c>
      <c r="E73" s="43">
        <v>10925</v>
      </c>
      <c r="F73" s="72">
        <f>E73/'２００２年'!E73</f>
        <v>1.04967332820907</v>
      </c>
      <c r="G73" s="43">
        <v>8579</v>
      </c>
      <c r="H73" s="72">
        <f>G73/'２００２年'!G73</f>
        <v>0.883795199340682</v>
      </c>
      <c r="I73" s="43">
        <v>9049</v>
      </c>
      <c r="J73" s="72">
        <f>I73/'２００２年'!I73</f>
        <v>0.9404489711078777</v>
      </c>
      <c r="K73" s="43">
        <v>9642</v>
      </c>
      <c r="L73" s="72">
        <f>K73/'２００２年'!K73</f>
        <v>1.045316565481353</v>
      </c>
      <c r="M73" s="43">
        <f>SUM(O35+O73)</f>
        <v>116540</v>
      </c>
      <c r="N73" s="68">
        <f>M73/P73</f>
        <v>0.995532320203651</v>
      </c>
      <c r="O73" s="45">
        <f>SUM(P35+C73+E73+G73+I73+K73)</f>
        <v>55851</v>
      </c>
      <c r="P73" s="71">
        <f>'２００２年'!C35+'２００２年'!E35+'２００２年'!G35+'２００２年'!I35+'２００２年'!K35+'２００２年'!M35+'２００２年'!P35+'２００２年'!C73+'２００２年'!E73+'２００２年'!G73+'２００２年'!I73+'２００２年'!K73</f>
        <v>117063</v>
      </c>
    </row>
    <row r="74" spans="1:16" ht="14.25" thickBot="1">
      <c r="A74" s="11" t="s">
        <v>23</v>
      </c>
      <c r="B74" s="35" t="s">
        <v>9</v>
      </c>
      <c r="C74" s="23">
        <f>SUM(C72:C73)</f>
        <v>50528</v>
      </c>
      <c r="D74" s="72">
        <f>C74/'２００２年'!C74</f>
        <v>0.8644949356693129</v>
      </c>
      <c r="E74" s="23">
        <f>SUM(E72:E73)</f>
        <v>50292</v>
      </c>
      <c r="F74" s="72">
        <f>E74/'２００２年'!E74</f>
        <v>1.0910510901399284</v>
      </c>
      <c r="G74" s="23">
        <f>SUM(G72:G73)</f>
        <v>48261</v>
      </c>
      <c r="H74" s="72">
        <f>G74/'２００２年'!G74</f>
        <v>0.9524382783051449</v>
      </c>
      <c r="I74" s="23">
        <f>SUM(I72:I73)</f>
        <v>47758</v>
      </c>
      <c r="J74" s="72">
        <f>I74/'２００２年'!I74</f>
        <v>0.9108733382922317</v>
      </c>
      <c r="K74" s="23">
        <f>SUM(K72:K73)</f>
        <v>46764</v>
      </c>
      <c r="L74" s="72">
        <f>K74/'２００２年'!K74</f>
        <v>0.9832218998360035</v>
      </c>
      <c r="M74" s="23">
        <f>SUM(M72:M73)</f>
        <v>582504</v>
      </c>
      <c r="N74" s="68">
        <f>M74/P74</f>
        <v>0.9146126622346856</v>
      </c>
      <c r="O74" s="26">
        <f>SUM(O72:O73)</f>
        <v>281930</v>
      </c>
      <c r="P74" s="71">
        <f>'２００２年'!C36+'２００２年'!E36+'２００２年'!G36+'２００２年'!I36+'２００２年'!K36+'２００２年'!M36+'２００２年'!P36+'２００２年'!C74+'２００２年'!E74+'２００２年'!G74+'２００２年'!I74+'２００２年'!K74</f>
        <v>636886</v>
      </c>
    </row>
    <row r="75" spans="1:17" ht="13.5">
      <c r="A75" s="11"/>
      <c r="B75" s="47" t="s">
        <v>10</v>
      </c>
      <c r="C75" s="43">
        <v>63076</v>
      </c>
      <c r="D75" s="67">
        <f>C75/'２００２年'!C75</f>
        <v>0.828628105253478</v>
      </c>
      <c r="E75" s="43">
        <v>62068</v>
      </c>
      <c r="F75" s="67">
        <f>E75/'２００２年'!E75</f>
        <v>1.0083503915261396</v>
      </c>
      <c r="G75" s="43">
        <v>60815</v>
      </c>
      <c r="H75" s="67">
        <f>G75/'２００２年'!G75</f>
        <v>0.9544398757023134</v>
      </c>
      <c r="I75" s="43">
        <v>57537</v>
      </c>
      <c r="J75" s="72">
        <f>I75/'２００２年'!I75</f>
        <v>0.9325283630470016</v>
      </c>
      <c r="K75" s="43">
        <v>55989</v>
      </c>
      <c r="L75" s="72">
        <f>K75/'２００２年'!K75</f>
        <v>0.9786746840532085</v>
      </c>
      <c r="M75" s="43">
        <f>SUM(O37+O75)</f>
        <v>725927</v>
      </c>
      <c r="N75" s="69">
        <f>M75/P75</f>
        <v>0.9214282812999792</v>
      </c>
      <c r="O75" s="45">
        <f>SUM(P37+C75+E75+G75+I75+K75)</f>
        <v>349240</v>
      </c>
      <c r="P75" s="71">
        <f>'２００２年'!C37+'２００２年'!E37+'２００２年'!G37+'２００２年'!I37+'２００２年'!K37+'２００２年'!M37+'２００２年'!P37+'２００２年'!C75+'２００２年'!E75+'２００２年'!G75+'２００２年'!I75+'２００２年'!K75</f>
        <v>787828</v>
      </c>
      <c r="Q75" s="3"/>
    </row>
    <row r="76" spans="1:17" ht="14.25" thickBot="1">
      <c r="A76" s="10"/>
      <c r="B76" s="34" t="s">
        <v>11</v>
      </c>
      <c r="C76" s="48">
        <f>C74/C75</f>
        <v>0.8010653814446065</v>
      </c>
      <c r="D76" s="34"/>
      <c r="E76" s="48">
        <f>E74/E75</f>
        <v>0.8102726042405104</v>
      </c>
      <c r="F76" s="34"/>
      <c r="G76" s="48">
        <f>G74/G75</f>
        <v>0.7935706651319576</v>
      </c>
      <c r="H76" s="34"/>
      <c r="I76" s="48">
        <f>I74/I75</f>
        <v>0.8300398004762153</v>
      </c>
      <c r="J76" s="34"/>
      <c r="K76" s="48">
        <f>K74/K75</f>
        <v>0.8352354926860633</v>
      </c>
      <c r="L76" s="34"/>
      <c r="M76" s="48">
        <f>M74/M75</f>
        <v>0.8024277923262256</v>
      </c>
      <c r="N76" s="34"/>
      <c r="O76" s="52">
        <f>O74/O75</f>
        <v>0.8072672087962433</v>
      </c>
      <c r="P76" s="70"/>
      <c r="Q76" s="4"/>
    </row>
  </sheetData>
  <mergeCells count="14">
    <mergeCell ref="A1:N1"/>
    <mergeCell ref="C2:D2"/>
    <mergeCell ref="E2:F2"/>
    <mergeCell ref="G2:H2"/>
    <mergeCell ref="I2:J2"/>
    <mergeCell ref="K2:L2"/>
    <mergeCell ref="M2:N2"/>
    <mergeCell ref="P2:Q2"/>
    <mergeCell ref="C40:D40"/>
    <mergeCell ref="E40:F40"/>
    <mergeCell ref="G40:H40"/>
    <mergeCell ref="I40:J40"/>
    <mergeCell ref="K40:L40"/>
    <mergeCell ref="M40:N40"/>
  </mergeCells>
  <printOptions/>
  <pageMargins left="0.2755905511811024" right="0.27" top="0.3937007874015748" bottom="1.0236220472440944" header="0.52" footer="0.5118110236220472"/>
  <pageSetup horizontalDpi="360" verticalDpi="36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workbookViewId="0" topLeftCell="A1">
      <selection activeCell="A1" sqref="A1:N1"/>
    </sheetView>
  </sheetViews>
  <sheetFormatPr defaultColWidth="9.00390625" defaultRowHeight="13.5"/>
  <cols>
    <col min="4" max="4" width="6.625" style="0" customWidth="1"/>
    <col min="6" max="6" width="7.00390625" style="0" customWidth="1"/>
    <col min="17" max="17" width="8.625" style="0" customWidth="1"/>
  </cols>
  <sheetData>
    <row r="1" spans="1:23" ht="13.5">
      <c r="A1" s="171" t="s">
        <v>34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06"/>
      <c r="P1" s="106"/>
      <c r="Q1" s="106"/>
      <c r="R1" s="4"/>
      <c r="W1" s="4"/>
    </row>
    <row r="2" spans="1:17" ht="13.5">
      <c r="A2" s="99" t="s">
        <v>1</v>
      </c>
      <c r="B2" s="100" t="s">
        <v>2</v>
      </c>
      <c r="C2" s="172" t="s">
        <v>3</v>
      </c>
      <c r="D2" s="170"/>
      <c r="E2" s="172" t="s">
        <v>4</v>
      </c>
      <c r="F2" s="170"/>
      <c r="G2" s="172" t="s">
        <v>12</v>
      </c>
      <c r="H2" s="170"/>
      <c r="I2" s="172" t="s">
        <v>13</v>
      </c>
      <c r="J2" s="170"/>
      <c r="K2" s="172" t="s">
        <v>14</v>
      </c>
      <c r="L2" s="170"/>
      <c r="M2" s="172" t="s">
        <v>15</v>
      </c>
      <c r="N2" s="170"/>
      <c r="O2" s="20" t="s">
        <v>16</v>
      </c>
      <c r="P2" s="169" t="s">
        <v>24</v>
      </c>
      <c r="Q2" s="170"/>
    </row>
    <row r="3" spans="1:17" ht="14.25" thickBot="1">
      <c r="A3" s="10"/>
      <c r="B3" s="34"/>
      <c r="C3" s="63" t="s">
        <v>5</v>
      </c>
      <c r="D3" s="18" t="s">
        <v>6</v>
      </c>
      <c r="E3" s="63" t="s">
        <v>5</v>
      </c>
      <c r="F3" s="18" t="s">
        <v>6</v>
      </c>
      <c r="G3" s="63" t="s">
        <v>5</v>
      </c>
      <c r="H3" s="18" t="s">
        <v>6</v>
      </c>
      <c r="I3" s="98" t="s">
        <v>5</v>
      </c>
      <c r="J3" s="51" t="s">
        <v>6</v>
      </c>
      <c r="K3" s="62" t="s">
        <v>5</v>
      </c>
      <c r="L3" s="51" t="s">
        <v>6</v>
      </c>
      <c r="M3" s="63" t="s">
        <v>5</v>
      </c>
      <c r="N3" s="18" t="s">
        <v>6</v>
      </c>
      <c r="O3" s="18"/>
      <c r="P3" s="64" t="s">
        <v>5</v>
      </c>
      <c r="Q3" s="18" t="s">
        <v>6</v>
      </c>
    </row>
    <row r="4" spans="1:18" ht="13.5">
      <c r="A4" s="11"/>
      <c r="B4" s="37" t="s">
        <v>7</v>
      </c>
      <c r="C4" s="76">
        <v>7155</v>
      </c>
      <c r="D4" s="67">
        <f>C4/'２００３年'!C4</f>
        <v>1.1944908180300502</v>
      </c>
      <c r="E4" s="38">
        <v>5279</v>
      </c>
      <c r="F4" s="67">
        <f>E4/'２００３年'!E4</f>
        <v>0.8572588502760636</v>
      </c>
      <c r="G4" s="38">
        <v>7187</v>
      </c>
      <c r="H4" s="67">
        <f>G4/'２００３年'!G4</f>
        <v>1.3987933047878551</v>
      </c>
      <c r="I4" s="76">
        <v>5413</v>
      </c>
      <c r="J4" s="67">
        <f>I4/'２００３年'!I4</f>
        <v>1.20075421472937</v>
      </c>
      <c r="K4" s="101">
        <v>5989</v>
      </c>
      <c r="L4" s="67">
        <f>K4/'２００３年'!K4</f>
        <v>0.7757772020725389</v>
      </c>
      <c r="M4" s="38">
        <v>7468</v>
      </c>
      <c r="N4" s="67">
        <f>M4/'２００３年'!M4</f>
        <v>1.0832608064984044</v>
      </c>
      <c r="O4" s="40">
        <f>SUM(C4+E4+G4+I4+K4+M4)</f>
        <v>38491</v>
      </c>
      <c r="P4" s="32">
        <v>6091</v>
      </c>
      <c r="Q4" s="67">
        <f>P4/'２００３年'!P4</f>
        <v>1.4028097650852143</v>
      </c>
      <c r="R4" s="3"/>
    </row>
    <row r="5" spans="1:17" ht="13.5">
      <c r="A5" s="11"/>
      <c r="B5" s="47" t="s">
        <v>8</v>
      </c>
      <c r="C5" s="96">
        <v>5040</v>
      </c>
      <c r="D5" s="77">
        <f>C5/'２００３年'!C5</f>
        <v>1.092327698309493</v>
      </c>
      <c r="E5" s="43">
        <v>6402</v>
      </c>
      <c r="F5" s="69">
        <f>E5/'２００３年'!E5</f>
        <v>1.061339522546419</v>
      </c>
      <c r="G5" s="43">
        <v>4984</v>
      </c>
      <c r="H5" s="69">
        <f>G5/'２００３年'!G5</f>
        <v>0.704651491587728</v>
      </c>
      <c r="I5" s="43">
        <v>3933</v>
      </c>
      <c r="J5" s="69">
        <f>I5/'２００３年'!I5</f>
        <v>0.915929203539823</v>
      </c>
      <c r="K5" s="102">
        <v>3759</v>
      </c>
      <c r="L5" s="77">
        <f>K5/'２００３年'!K5</f>
        <v>0.7598544572468162</v>
      </c>
      <c r="M5" s="43">
        <v>4091</v>
      </c>
      <c r="N5" s="69">
        <f>M5/'２００３年'!M5</f>
        <v>0.7064410291832154</v>
      </c>
      <c r="O5" s="45">
        <f>SUM(C5+E5+G5+I5+K5+M5)</f>
        <v>28209</v>
      </c>
      <c r="P5" s="42">
        <v>4816</v>
      </c>
      <c r="Q5" s="69">
        <f>P5/'２００３年'!P5</f>
        <v>1.1350459580485506</v>
      </c>
    </row>
    <row r="6" spans="1:17" ht="13.5">
      <c r="A6" s="11" t="s">
        <v>17</v>
      </c>
      <c r="B6" s="35" t="s">
        <v>9</v>
      </c>
      <c r="C6" s="82">
        <f>SUM(C4:C5)</f>
        <v>12195</v>
      </c>
      <c r="D6" s="73">
        <f>C6/'２００３年'!C6</f>
        <v>1.150037721614485</v>
      </c>
      <c r="E6" s="93">
        <f>SUM(E4:E5)</f>
        <v>11681</v>
      </c>
      <c r="F6" s="73">
        <f>E6/'２００３年'!E6</f>
        <v>0.9582444626743232</v>
      </c>
      <c r="G6" s="93">
        <f>SUM(G4:G5)</f>
        <v>12171</v>
      </c>
      <c r="H6" s="73">
        <f>G6/'２００３年'!G6</f>
        <v>0.996724265006961</v>
      </c>
      <c r="I6" s="93">
        <f>SUM(I4:I5)</f>
        <v>9346</v>
      </c>
      <c r="J6" s="73">
        <f>I6/'２００３年'!I6</f>
        <v>1.0618041354237673</v>
      </c>
      <c r="K6" s="93">
        <f>SUM(K4:K5)</f>
        <v>9748</v>
      </c>
      <c r="L6" s="73">
        <f>K6/'２００３年'!K6</f>
        <v>0.7695586958237941</v>
      </c>
      <c r="M6" s="93">
        <f>SUM(M4:M5)</f>
        <v>11559</v>
      </c>
      <c r="N6" s="73">
        <f>M6/'２００３年'!M6</f>
        <v>0.9112337406385494</v>
      </c>
      <c r="O6" s="94">
        <f>SUM(C6+E6+G6+I6+K6+M6)</f>
        <v>66700</v>
      </c>
      <c r="P6" s="93">
        <f>SUM(P4:P5)</f>
        <v>10907</v>
      </c>
      <c r="Q6" s="73">
        <f>P6/'２００３年'!P6</f>
        <v>1.2704717530576588</v>
      </c>
    </row>
    <row r="7" spans="1:17" ht="13.5">
      <c r="A7" s="11"/>
      <c r="B7" s="47" t="s">
        <v>10</v>
      </c>
      <c r="C7" s="93">
        <v>18692</v>
      </c>
      <c r="D7" s="69">
        <f>C7/'２００３年'!C7</f>
        <v>1.1095150471894106</v>
      </c>
      <c r="E7" s="93">
        <v>21099</v>
      </c>
      <c r="F7" s="69">
        <f>E7/'２００３年'!E7</f>
        <v>1.1070360459625375</v>
      </c>
      <c r="G7" s="93">
        <v>22693</v>
      </c>
      <c r="H7" s="69">
        <f>G7/'２００３年'!G7</f>
        <v>1.083404946051752</v>
      </c>
      <c r="I7" s="93">
        <v>18025</v>
      </c>
      <c r="J7" s="69">
        <f>I7/'２００３年'!I7</f>
        <v>0.9819142561420712</v>
      </c>
      <c r="K7" s="102">
        <v>16921</v>
      </c>
      <c r="L7" s="69">
        <f>K7/'２００３年'!K7</f>
        <v>0.8255757220921155</v>
      </c>
      <c r="M7" s="93">
        <v>19568</v>
      </c>
      <c r="N7" s="69">
        <f>M7/'２００３年'!M7</f>
        <v>0.9192033070274332</v>
      </c>
      <c r="O7" s="94">
        <f>SUM(C7+E7+G7+I7+K7+M7)</f>
        <v>116998</v>
      </c>
      <c r="P7" s="95">
        <v>19566</v>
      </c>
      <c r="Q7" s="69">
        <f>P7/'２００３年'!P7</f>
        <v>1.1894948021156302</v>
      </c>
    </row>
    <row r="8" spans="1:18" ht="14.25" thickBot="1">
      <c r="A8" s="10"/>
      <c r="B8" s="34" t="s">
        <v>11</v>
      </c>
      <c r="C8" s="48">
        <f>C6/C7</f>
        <v>0.6524181468007704</v>
      </c>
      <c r="D8" s="8"/>
      <c r="E8" s="48">
        <f>E6/E7</f>
        <v>0.5536281340347884</v>
      </c>
      <c r="F8" s="8"/>
      <c r="G8" s="48">
        <f>G6/G7</f>
        <v>0.5363327898470894</v>
      </c>
      <c r="H8" s="28"/>
      <c r="I8" s="48">
        <f>I6/I7</f>
        <v>0.5185020804438281</v>
      </c>
      <c r="J8" s="34"/>
      <c r="K8" s="48">
        <f>K6/K7</f>
        <v>0.576088883635719</v>
      </c>
      <c r="L8" s="34"/>
      <c r="M8" s="48">
        <f>M6/M7</f>
        <v>0.5907093213409649</v>
      </c>
      <c r="N8" s="77">
        <f>M8/'２００２年'!M8</f>
        <v>0.9840536516862132</v>
      </c>
      <c r="O8" s="78">
        <f>O6/O7</f>
        <v>0.5700952153028257</v>
      </c>
      <c r="P8" s="79">
        <f>P6/P7</f>
        <v>0.5574465910252479</v>
      </c>
      <c r="Q8" s="8"/>
      <c r="R8" s="3"/>
    </row>
    <row r="9" spans="1:17" ht="14.25" thickBot="1">
      <c r="A9" s="11"/>
      <c r="B9" s="35" t="s">
        <v>7</v>
      </c>
      <c r="C9" s="23">
        <v>8503</v>
      </c>
      <c r="D9" s="67">
        <f>C9/'２００３年'!C9</f>
        <v>0.6318644571598424</v>
      </c>
      <c r="E9" s="91">
        <v>7645</v>
      </c>
      <c r="F9" s="67">
        <f>E9/'２００３年'!E9</f>
        <v>0.5926356589147287</v>
      </c>
      <c r="G9" s="23">
        <v>7828</v>
      </c>
      <c r="H9" s="67">
        <f>G9/'２００３年'!G9</f>
        <v>0.8152468235784212</v>
      </c>
      <c r="I9" s="23">
        <v>6812</v>
      </c>
      <c r="J9" s="67">
        <f>I9/'２００３年'!I9</f>
        <v>0.7589972144846797</v>
      </c>
      <c r="K9" s="101">
        <v>8089</v>
      </c>
      <c r="L9" s="84">
        <f>K9/'２００３年'!K9</f>
        <v>0.7670206713445856</v>
      </c>
      <c r="M9" s="23">
        <v>10273</v>
      </c>
      <c r="N9" s="67">
        <f>M9/'２００３年'!M9</f>
        <v>1.2939916866104044</v>
      </c>
      <c r="O9" s="40">
        <f>SUM(C9+E9+G9+I9+K9+M9)</f>
        <v>49150</v>
      </c>
      <c r="P9" s="21">
        <v>10471</v>
      </c>
      <c r="Q9" s="67">
        <f>P9/'２００３年'!P9</f>
        <v>1.243586698337292</v>
      </c>
    </row>
    <row r="10" spans="1:17" ht="13.5">
      <c r="A10" s="11"/>
      <c r="B10" s="47" t="s">
        <v>8</v>
      </c>
      <c r="C10" s="43">
        <v>748</v>
      </c>
      <c r="D10" s="69">
        <f>C10/'２００３年'!C10</f>
        <v>1.0579915134370579</v>
      </c>
      <c r="E10" s="92">
        <v>1154</v>
      </c>
      <c r="F10" s="69">
        <f>E10/'２００３年'!E10</f>
        <v>0.6678240740740741</v>
      </c>
      <c r="G10" s="43">
        <v>511</v>
      </c>
      <c r="H10" s="69">
        <f>G10/'２００３年'!G10</f>
        <v>0.28467966573816156</v>
      </c>
      <c r="I10" s="43">
        <v>880</v>
      </c>
      <c r="J10" s="69">
        <f>I10/'２００３年'!I10</f>
        <v>0.6523350630096367</v>
      </c>
      <c r="K10" s="102">
        <v>880</v>
      </c>
      <c r="L10" s="69">
        <f>K10/'２００３年'!K10</f>
        <v>0.9302325581395349</v>
      </c>
      <c r="M10" s="43">
        <v>950</v>
      </c>
      <c r="N10" s="69">
        <f>M10/'２００３年'!M10</f>
        <v>0.8168529664660361</v>
      </c>
      <c r="O10" s="40">
        <f>SUM(C10+E10+G10+I10+K10+M10)</f>
        <v>5123</v>
      </c>
      <c r="P10" s="42">
        <v>642</v>
      </c>
      <c r="Q10" s="69">
        <f>P10/'２００３年'!P10</f>
        <v>0.9119318181818182</v>
      </c>
    </row>
    <row r="11" spans="1:17" ht="13.5">
      <c r="A11" s="11" t="s">
        <v>18</v>
      </c>
      <c r="B11" s="35" t="s">
        <v>9</v>
      </c>
      <c r="C11" s="23">
        <f>SUM(C9:C10)</f>
        <v>9251</v>
      </c>
      <c r="D11" s="69">
        <f>C11/'２００３年'!C11</f>
        <v>0.6531347077096865</v>
      </c>
      <c r="E11" s="93">
        <f>SUM(E9:E10)</f>
        <v>8799</v>
      </c>
      <c r="F11" s="73">
        <f>E11/'２００３年'!E11</f>
        <v>0.6015176374077112</v>
      </c>
      <c r="G11" s="23">
        <f>SUM(G9:G10)</f>
        <v>8339</v>
      </c>
      <c r="H11" s="69">
        <f>G11/'２００３年'!G11</f>
        <v>0.7316837764323945</v>
      </c>
      <c r="I11" s="23">
        <f>SUM(I9:I10)</f>
        <v>7692</v>
      </c>
      <c r="J11" s="69">
        <f>I11/'２００３年'!I11</f>
        <v>0.7450600542425416</v>
      </c>
      <c r="K11" s="23">
        <f>SUM(K9:K10)</f>
        <v>8969</v>
      </c>
      <c r="L11" s="69">
        <f>K11/'２００３年'!K11</f>
        <v>0.7804559693699965</v>
      </c>
      <c r="M11" s="23">
        <f>SUM(M9:M10)</f>
        <v>11223</v>
      </c>
      <c r="N11" s="69">
        <f>M11/'２００３年'!M11</f>
        <v>1.2330257086354648</v>
      </c>
      <c r="O11" s="25">
        <f>SUM(C11+E11+G11+I11+K11+M11)</f>
        <v>54273</v>
      </c>
      <c r="P11" s="21">
        <f>SUM(P9:P10)</f>
        <v>11113</v>
      </c>
      <c r="Q11" s="69">
        <f>P11/'２００３年'!P11</f>
        <v>1.2179964927663305</v>
      </c>
    </row>
    <row r="12" spans="1:17" ht="13.5">
      <c r="A12" s="11"/>
      <c r="B12" s="47" t="s">
        <v>10</v>
      </c>
      <c r="C12" s="43">
        <v>16502</v>
      </c>
      <c r="D12" s="69">
        <f>C12/'２００３年'!C12</f>
        <v>0.7784329449502335</v>
      </c>
      <c r="E12" s="43">
        <v>15462</v>
      </c>
      <c r="F12" s="69">
        <f>E12/'２００３年'!E12</f>
        <v>0.6769998686457376</v>
      </c>
      <c r="G12" s="43">
        <v>18257</v>
      </c>
      <c r="H12" s="69">
        <f>G12/'２００３年'!G12</f>
        <v>0.8583450869769629</v>
      </c>
      <c r="I12" s="43">
        <v>13814</v>
      </c>
      <c r="J12" s="69">
        <f>I12/'２００３年'!I12</f>
        <v>0.7896873034928257</v>
      </c>
      <c r="K12" s="102">
        <v>14993</v>
      </c>
      <c r="L12" s="69">
        <f>K12/'２００３年'!K12</f>
        <v>0.8194239492813029</v>
      </c>
      <c r="M12" s="43">
        <v>18834</v>
      </c>
      <c r="N12" s="69">
        <f>M12/'２００３年'!M12</f>
        <v>1.1267723601555488</v>
      </c>
      <c r="O12" s="45">
        <f>SUM(C12+E12+G12+I12+K12+M12)</f>
        <v>97862</v>
      </c>
      <c r="P12" s="42">
        <v>19121</v>
      </c>
      <c r="Q12" s="69">
        <f>P12/'２００３年'!P12</f>
        <v>1.218674314850223</v>
      </c>
    </row>
    <row r="13" spans="1:17" ht="14.25" thickBot="1">
      <c r="A13" s="10"/>
      <c r="B13" s="34" t="s">
        <v>11</v>
      </c>
      <c r="C13" s="48">
        <f>C11/C12</f>
        <v>0.5605987153072355</v>
      </c>
      <c r="D13" s="8"/>
      <c r="E13" s="48">
        <f>E11/E12</f>
        <v>0.5690725649980598</v>
      </c>
      <c r="F13" s="8"/>
      <c r="G13" s="48">
        <f>G11/G12</f>
        <v>0.4567563126472038</v>
      </c>
      <c r="H13" s="8"/>
      <c r="I13" s="48">
        <f>I11/I12</f>
        <v>0.5568264079918923</v>
      </c>
      <c r="J13" s="34"/>
      <c r="K13" s="48">
        <f>K11/K12</f>
        <v>0.5982124991662776</v>
      </c>
      <c r="L13" s="34"/>
      <c r="M13" s="48">
        <f>M11/M12</f>
        <v>0.5958904109589042</v>
      </c>
      <c r="N13" s="77">
        <f>M13/'２００２年'!M13</f>
        <v>1.0090613109245314</v>
      </c>
      <c r="O13" s="78">
        <f>O11/O12</f>
        <v>0.5545870715906072</v>
      </c>
      <c r="P13" s="79">
        <f>P11/P12</f>
        <v>0.581193452225302</v>
      </c>
      <c r="Q13" s="8"/>
    </row>
    <row r="14" spans="1:17" ht="13.5">
      <c r="A14" s="11"/>
      <c r="B14" s="35" t="s">
        <v>7</v>
      </c>
      <c r="C14" s="23">
        <v>14165</v>
      </c>
      <c r="D14" s="67">
        <f>C14/'２００３年'!C14</f>
        <v>2.079418672930123</v>
      </c>
      <c r="E14" s="23">
        <v>11375</v>
      </c>
      <c r="F14" s="67">
        <f>E14/'２００３年'!E14</f>
        <v>0.8945423089021705</v>
      </c>
      <c r="G14" s="23">
        <v>12165</v>
      </c>
      <c r="H14" s="67">
        <f>G14/'２００３年'!G14</f>
        <v>1.2739553879987433</v>
      </c>
      <c r="I14" s="23">
        <v>13083</v>
      </c>
      <c r="J14" s="67">
        <f>I14/'２００３年'!I14</f>
        <v>2.320915380521554</v>
      </c>
      <c r="K14" s="101">
        <v>8028</v>
      </c>
      <c r="L14" s="67">
        <f>K14/'２００３年'!K14</f>
        <v>0.8748910200523103</v>
      </c>
      <c r="M14" s="76">
        <v>17545</v>
      </c>
      <c r="N14" s="67">
        <f>M14/'２００３年'!M14</f>
        <v>1.3049460766084047</v>
      </c>
      <c r="O14" s="25">
        <f>SUM(C14+E14+G14+I14+K14+M14)</f>
        <v>76361</v>
      </c>
      <c r="P14" s="21">
        <v>10941</v>
      </c>
      <c r="Q14" s="67">
        <f>P14/'２００３年'!P14</f>
        <v>0.9673740053050398</v>
      </c>
    </row>
    <row r="15" spans="1:17" ht="13.5">
      <c r="A15" s="11"/>
      <c r="B15" s="47" t="s">
        <v>8</v>
      </c>
      <c r="C15" s="43">
        <v>1611</v>
      </c>
      <c r="D15" s="69">
        <f>C15/'２００３年'!C15</f>
        <v>0.5186735350933677</v>
      </c>
      <c r="E15" s="43">
        <v>3015</v>
      </c>
      <c r="F15" s="69">
        <f>E15/'２００３年'!E15</f>
        <v>0.4889717807330522</v>
      </c>
      <c r="G15" s="43">
        <v>3241</v>
      </c>
      <c r="H15" s="77">
        <f>G15/'２００３年'!G15</f>
        <v>0.5068021892103206</v>
      </c>
      <c r="I15" s="43">
        <v>2683</v>
      </c>
      <c r="J15" s="69">
        <f>I15/'２００３年'!I15</f>
        <v>0.6685771243458759</v>
      </c>
      <c r="K15" s="102">
        <v>2791</v>
      </c>
      <c r="L15" s="74">
        <f>K15/'２００３年'!K15</f>
        <v>0.5957310565635006</v>
      </c>
      <c r="M15" s="75">
        <v>2942</v>
      </c>
      <c r="N15" s="74">
        <f>M15/'２００３年'!M15</f>
        <v>1.1910931174089068</v>
      </c>
      <c r="O15" s="45">
        <f>SUM(C15+E15+G15+I15+K15+M15)</f>
        <v>16283</v>
      </c>
      <c r="P15" s="42">
        <v>3527</v>
      </c>
      <c r="Q15" s="69">
        <f>P15/'２００３年'!P15</f>
        <v>1.0730149072102222</v>
      </c>
    </row>
    <row r="16" spans="1:17" ht="13.5">
      <c r="A16" s="11" t="s">
        <v>19</v>
      </c>
      <c r="B16" s="35" t="s">
        <v>9</v>
      </c>
      <c r="C16" s="23">
        <f>SUM(C14:C15)</f>
        <v>15776</v>
      </c>
      <c r="D16" s="77">
        <f>C16/'２００３年'!C16</f>
        <v>1.590643274853801</v>
      </c>
      <c r="E16" s="23">
        <f>SUM(E14:E15)</f>
        <v>14390</v>
      </c>
      <c r="F16" s="69">
        <f>E16/'２００３年'!E16</f>
        <v>0.7621014723016629</v>
      </c>
      <c r="G16" s="23">
        <f>SUM(G14:G15)</f>
        <v>15406</v>
      </c>
      <c r="H16" s="69">
        <f>G16/'２００３年'!G16</f>
        <v>0.9662568991470145</v>
      </c>
      <c r="I16" s="23">
        <f>SUM(I14:I15)</f>
        <v>15766</v>
      </c>
      <c r="J16" s="69">
        <f>I16/'２００３年'!I16</f>
        <v>1.6337823834196892</v>
      </c>
      <c r="K16" s="23">
        <f>SUM(K14:K15)</f>
        <v>10819</v>
      </c>
      <c r="L16" s="77">
        <f>K16/'２００３年'!K16</f>
        <v>0.780535314912344</v>
      </c>
      <c r="M16" s="23">
        <f>SUM(M14:M15)</f>
        <v>20487</v>
      </c>
      <c r="N16" s="69">
        <f>M16/'２００３年'!M16</f>
        <v>1.2872761545711593</v>
      </c>
      <c r="O16" s="25">
        <f>SUM(C16+E16+G16+I16+K16+M16)</f>
        <v>92644</v>
      </c>
      <c r="P16" s="21">
        <f>SUM(P14:P15)</f>
        <v>14468</v>
      </c>
      <c r="Q16" s="69">
        <f>P16/'２００３年'!P16</f>
        <v>0.9911625676508872</v>
      </c>
    </row>
    <row r="17" spans="1:17" ht="13.5">
      <c r="A17" s="11"/>
      <c r="B17" s="47" t="s">
        <v>10</v>
      </c>
      <c r="C17" s="43">
        <v>24461</v>
      </c>
      <c r="D17" s="77">
        <f>C17/'２００３年'!C17</f>
        <v>1.4655203403031574</v>
      </c>
      <c r="E17" s="43">
        <v>23791</v>
      </c>
      <c r="F17" s="69">
        <f>E17/'２００３年'!E17</f>
        <v>0.7844307428533747</v>
      </c>
      <c r="G17" s="43">
        <v>31493</v>
      </c>
      <c r="H17" s="69">
        <f>G17/'２００３年'!G17</f>
        <v>1.0070992293178984</v>
      </c>
      <c r="I17" s="43">
        <v>26647</v>
      </c>
      <c r="J17" s="69">
        <f>I17/'２００３年'!I17</f>
        <v>1.315836254999753</v>
      </c>
      <c r="K17" s="102">
        <v>19982</v>
      </c>
      <c r="L17" s="69">
        <f>K17/'２００３年'!K17</f>
        <v>0.818867305958528</v>
      </c>
      <c r="M17" s="43">
        <v>33870</v>
      </c>
      <c r="N17" s="69">
        <f>M17/'２００３年'!M17</f>
        <v>1.2508771281899767</v>
      </c>
      <c r="O17" s="45">
        <f>SUM(C17+E17+G17+I17+K17+M17)</f>
        <v>160244</v>
      </c>
      <c r="P17" s="42">
        <v>25395</v>
      </c>
      <c r="Q17" s="69">
        <f>P17/'２００３年'!P17</f>
        <v>1.0405228222568221</v>
      </c>
    </row>
    <row r="18" spans="1:17" ht="14.25" thickBot="1">
      <c r="A18" s="10"/>
      <c r="B18" s="34" t="s">
        <v>11</v>
      </c>
      <c r="C18" s="48">
        <f>C16/C17</f>
        <v>0.6449450145128981</v>
      </c>
      <c r="D18" s="8"/>
      <c r="E18" s="48">
        <f>E16/E17</f>
        <v>0.6048505737463746</v>
      </c>
      <c r="F18" s="8"/>
      <c r="G18" s="48">
        <f>G16/G17</f>
        <v>0.48918807354015176</v>
      </c>
      <c r="H18" s="8"/>
      <c r="I18" s="48">
        <f>I16/I17</f>
        <v>0.5916613502458062</v>
      </c>
      <c r="J18" s="34"/>
      <c r="K18" s="48">
        <f>K16/K17</f>
        <v>0.5414372935642078</v>
      </c>
      <c r="L18" s="34"/>
      <c r="M18" s="48">
        <f>M16/M17</f>
        <v>0.6048715677590788</v>
      </c>
      <c r="N18" s="77">
        <f>M18/'２００２年'!M18</f>
        <v>0.9592854405478551</v>
      </c>
      <c r="O18" s="52">
        <f>O16/O17</f>
        <v>0.5781433314195852</v>
      </c>
      <c r="P18" s="22">
        <f>P16/P17</f>
        <v>0.5697184485134869</v>
      </c>
      <c r="Q18" s="8"/>
    </row>
    <row r="19" spans="1:17" ht="13.5">
      <c r="A19" s="11"/>
      <c r="B19" s="35" t="s">
        <v>7</v>
      </c>
      <c r="C19" s="23">
        <v>3138</v>
      </c>
      <c r="D19" s="67">
        <f>C19/'２００３年'!C19</f>
        <v>2.436335403726708</v>
      </c>
      <c r="E19" s="23">
        <v>2099</v>
      </c>
      <c r="F19" s="67">
        <f>E19/'２００３年'!E19</f>
        <v>0.6636104963642112</v>
      </c>
      <c r="G19" s="23">
        <v>2476</v>
      </c>
      <c r="H19" s="67">
        <f>G19/'２００３年'!G19</f>
        <v>0.6197747183979975</v>
      </c>
      <c r="I19" s="23">
        <v>2332</v>
      </c>
      <c r="J19" s="67">
        <f>I19/'２００３年'!I19</f>
        <v>1.694767441860465</v>
      </c>
      <c r="K19" s="101">
        <v>1890</v>
      </c>
      <c r="L19" s="67">
        <f>K19/'２００３年'!K19</f>
        <v>1.6016949152542372</v>
      </c>
      <c r="M19" s="23">
        <v>2607</v>
      </c>
      <c r="N19" s="67">
        <f>M19/'２００３年'!M19</f>
        <v>1.603321033210332</v>
      </c>
      <c r="O19" s="25">
        <f>SUM(C19+E19+G19+I19+K19+M19)</f>
        <v>14542</v>
      </c>
      <c r="P19" s="21">
        <v>2515</v>
      </c>
      <c r="Q19" s="67">
        <f>P19/'２００３年'!P19</f>
        <v>1.9803149606299213</v>
      </c>
    </row>
    <row r="20" spans="1:17" ht="13.5">
      <c r="A20" s="11"/>
      <c r="B20" s="47" t="s">
        <v>8</v>
      </c>
      <c r="C20" s="43">
        <v>993</v>
      </c>
      <c r="D20" s="69">
        <f>C20/'２００３年'!C20</f>
        <v>1.0552603613177471</v>
      </c>
      <c r="E20" s="43">
        <v>753</v>
      </c>
      <c r="F20" s="69">
        <f>E20/'２００３年'!E20</f>
        <v>0.39424083769633506</v>
      </c>
      <c r="G20" s="43">
        <v>1117</v>
      </c>
      <c r="H20" s="69">
        <f>G20/'２００３年'!G20</f>
        <v>0.8398496240601504</v>
      </c>
      <c r="I20" s="43">
        <v>973</v>
      </c>
      <c r="J20" s="69">
        <f>I20/'２００３年'!I20</f>
        <v>0.7337858220211161</v>
      </c>
      <c r="K20" s="102">
        <v>1084</v>
      </c>
      <c r="L20" s="74">
        <f>K20/'２００３年'!K20</f>
        <v>1.3533083645443196</v>
      </c>
      <c r="M20" s="43">
        <v>1314</v>
      </c>
      <c r="N20" s="69">
        <f>M20/'２００３年'!M20</f>
        <v>1.006125574272588</v>
      </c>
      <c r="O20" s="45">
        <f>SUM(C20+E20+G20+I20+K20+M20)</f>
        <v>6234</v>
      </c>
      <c r="P20" s="42">
        <v>1024</v>
      </c>
      <c r="Q20" s="69">
        <f>P20/'２００３年'!P20</f>
        <v>0.6719160104986877</v>
      </c>
    </row>
    <row r="21" spans="1:17" ht="13.5">
      <c r="A21" s="11" t="s">
        <v>20</v>
      </c>
      <c r="B21" s="35" t="s">
        <v>9</v>
      </c>
      <c r="C21" s="23">
        <f>SUM(C19:C20)</f>
        <v>4131</v>
      </c>
      <c r="D21" s="69">
        <f>C21/'２００３年'!C21</f>
        <v>1.8532974427994617</v>
      </c>
      <c r="E21" s="23">
        <f>SUM(E19:E20)</f>
        <v>2852</v>
      </c>
      <c r="F21" s="69">
        <f>E21/'２００３年'!E21</f>
        <v>0.5621919968460477</v>
      </c>
      <c r="G21" s="23">
        <f>SUM(G19:G20)</f>
        <v>3593</v>
      </c>
      <c r="H21" s="69">
        <f>G21/'２００３年'!G21</f>
        <v>0.6747417840375587</v>
      </c>
      <c r="I21" s="23">
        <f>SUM(I19:I20)</f>
        <v>3305</v>
      </c>
      <c r="J21" s="69">
        <f>I21/'２００３年'!I21</f>
        <v>1.2231680236861584</v>
      </c>
      <c r="K21" s="23">
        <f>SUM(K19:K20)</f>
        <v>2974</v>
      </c>
      <c r="L21" s="69">
        <f>K21/'２００３年'!K21</f>
        <v>1.5012619888944978</v>
      </c>
      <c r="M21" s="23">
        <f>SUM(M19:M20)</f>
        <v>3921</v>
      </c>
      <c r="N21" s="69">
        <f>M21/'２００３年'!M21</f>
        <v>1.33731241473397</v>
      </c>
      <c r="O21" s="25">
        <f>SUM(C21+E21+G21+I21+K21+M21)</f>
        <v>20776</v>
      </c>
      <c r="P21" s="21">
        <f>SUM(P19:P20)</f>
        <v>3539</v>
      </c>
      <c r="Q21" s="77">
        <f>P21/'２００３年'!P21</f>
        <v>1.2666428060128847</v>
      </c>
    </row>
    <row r="22" spans="1:17" ht="13.5">
      <c r="A22" s="11"/>
      <c r="B22" s="47" t="s">
        <v>10</v>
      </c>
      <c r="C22" s="43">
        <v>8398</v>
      </c>
      <c r="D22" s="77">
        <f>C22/'２００３年'!C22</f>
        <v>1.0947725198800677</v>
      </c>
      <c r="E22" s="43">
        <v>8043</v>
      </c>
      <c r="F22" s="69">
        <f>E22/'２００３年'!E22</f>
        <v>0.6431312969774509</v>
      </c>
      <c r="G22" s="43">
        <v>10329</v>
      </c>
      <c r="H22" s="69">
        <f>G22/'２００３年'!G22</f>
        <v>0.8435968637700098</v>
      </c>
      <c r="I22" s="43">
        <v>8024</v>
      </c>
      <c r="J22" s="69">
        <f>I22/'２００３年'!I22</f>
        <v>1.1967188665175241</v>
      </c>
      <c r="K22" s="102">
        <v>7798</v>
      </c>
      <c r="L22" s="74">
        <f>K22/'２００３年'!K22</f>
        <v>1.1051587301587302</v>
      </c>
      <c r="M22" s="43">
        <v>9134</v>
      </c>
      <c r="N22" s="69">
        <f>M22/'２００３年'!M22</f>
        <v>1.2422140622875018</v>
      </c>
      <c r="O22" s="45">
        <f>SUM(C22+E22+G22+I22+K22+M22)</f>
        <v>51726</v>
      </c>
      <c r="P22" s="42">
        <v>8588</v>
      </c>
      <c r="Q22" s="69">
        <f>P22/'２００３年'!P22</f>
        <v>1.206179775280899</v>
      </c>
    </row>
    <row r="23" spans="1:17" ht="14.25" thickBot="1">
      <c r="A23" s="10"/>
      <c r="B23" s="34" t="s">
        <v>11</v>
      </c>
      <c r="C23" s="48">
        <f>C21/C22</f>
        <v>0.49190283400809715</v>
      </c>
      <c r="D23" s="8"/>
      <c r="E23" s="48">
        <f>E21/E22</f>
        <v>0.3545940569439264</v>
      </c>
      <c r="F23" s="8"/>
      <c r="G23" s="48">
        <f>G21/G22</f>
        <v>0.34785555232839577</v>
      </c>
      <c r="H23" s="8"/>
      <c r="I23" s="48">
        <f>I21/I22</f>
        <v>0.41188933200398803</v>
      </c>
      <c r="J23" s="34"/>
      <c r="K23" s="48">
        <f>K21/K22</f>
        <v>0.38137984098486793</v>
      </c>
      <c r="L23" s="34"/>
      <c r="M23" s="48">
        <f>M21/M22</f>
        <v>0.42927523538427853</v>
      </c>
      <c r="N23" s="77">
        <f>M23/'２００２年'!M23</f>
        <v>1.2612554788176384</v>
      </c>
      <c r="O23" s="52">
        <f>O21/O22</f>
        <v>0.40165487375787806</v>
      </c>
      <c r="P23" s="22">
        <f>P21/P22</f>
        <v>0.4120866325104797</v>
      </c>
      <c r="Q23" s="8"/>
    </row>
    <row r="24" spans="1:17" ht="13.5">
      <c r="A24" s="11"/>
      <c r="B24" s="35" t="s">
        <v>7</v>
      </c>
      <c r="C24" s="49">
        <f>SUM(C14+C19)</f>
        <v>17303</v>
      </c>
      <c r="D24" s="67">
        <f>C24/'２００３年'!C24</f>
        <v>2.1361728395061728</v>
      </c>
      <c r="E24" s="49">
        <f>SUM(E14+E19)</f>
        <v>13474</v>
      </c>
      <c r="F24" s="67">
        <f>E24/'２００３年'!E24</f>
        <v>0.8485420996284401</v>
      </c>
      <c r="G24" s="49">
        <f>SUM(G14+G19)</f>
        <v>14641</v>
      </c>
      <c r="H24" s="67">
        <f>G24/'２００３年'!G24</f>
        <v>1.0809952746603662</v>
      </c>
      <c r="I24" s="49">
        <f>SUM(I14+I19)</f>
        <v>15415</v>
      </c>
      <c r="J24" s="67">
        <f>I24/'２００３年'!I24</f>
        <v>2.198060744331955</v>
      </c>
      <c r="K24" s="49">
        <f>SUM(K14+K19)</f>
        <v>9918</v>
      </c>
      <c r="L24" s="67">
        <f>K24/'２００３年'!K24</f>
        <v>0.9577056778679026</v>
      </c>
      <c r="M24" s="49">
        <f>SUM(M14+M19)</f>
        <v>20152</v>
      </c>
      <c r="N24" s="67">
        <f>M24/'２００３年'!M24</f>
        <v>1.3371375489350408</v>
      </c>
      <c r="O24" s="53">
        <f>SUM(O14+O19)</f>
        <v>90903</v>
      </c>
      <c r="P24" s="49">
        <f>SUM(P14+P19)</f>
        <v>13456</v>
      </c>
      <c r="Q24" s="67">
        <f>P24/'２００３年'!P24</f>
        <v>1.0696343402225754</v>
      </c>
    </row>
    <row r="25" spans="1:17" ht="13.5">
      <c r="A25" s="11"/>
      <c r="B25" s="47" t="s">
        <v>8</v>
      </c>
      <c r="C25" s="50">
        <f aca="true" t="shared" si="0" ref="C25:E27">SUM(C15+C20)</f>
        <v>2604</v>
      </c>
      <c r="D25" s="69">
        <f>C25/'２００３年'!C25</f>
        <v>0.6434395848776872</v>
      </c>
      <c r="E25" s="50">
        <f t="shared" si="0"/>
        <v>3768</v>
      </c>
      <c r="F25" s="69">
        <f>E25/'２００３年'!E25</f>
        <v>0.46656760772659733</v>
      </c>
      <c r="G25" s="50">
        <f aca="true" t="shared" si="1" ref="G25:I27">SUM(G15+G20)</f>
        <v>4358</v>
      </c>
      <c r="H25" s="77">
        <f>G25/'２００３年'!G25</f>
        <v>0.5641423948220065</v>
      </c>
      <c r="I25" s="50">
        <f t="shared" si="1"/>
        <v>3656</v>
      </c>
      <c r="J25" s="69">
        <f>I25/'２００３年'!I25</f>
        <v>0.6847724292938753</v>
      </c>
      <c r="K25" s="50">
        <f>SUM(K15+K20)</f>
        <v>3875</v>
      </c>
      <c r="L25" s="69">
        <f>K25/'２００３年'!K25</f>
        <v>0.7063434196135618</v>
      </c>
      <c r="M25" s="50">
        <f>SUM(M15+M20)</f>
        <v>4256</v>
      </c>
      <c r="N25" s="69">
        <f>M25/'２００３年'!M25</f>
        <v>1.1271186440677967</v>
      </c>
      <c r="O25" s="45">
        <f aca="true" t="shared" si="2" ref="O25:P27">SUM(O15+O20)</f>
        <v>22517</v>
      </c>
      <c r="P25" s="50">
        <f t="shared" si="2"/>
        <v>4551</v>
      </c>
      <c r="Q25" s="69">
        <f>P25/'２００３年'!P25</f>
        <v>0.9459571814591561</v>
      </c>
    </row>
    <row r="26" spans="1:17" ht="13.5">
      <c r="A26" s="11" t="s">
        <v>21</v>
      </c>
      <c r="B26" s="35" t="s">
        <v>9</v>
      </c>
      <c r="C26" s="49">
        <f t="shared" si="0"/>
        <v>19907</v>
      </c>
      <c r="D26" s="69">
        <f>C26/'２００３年'!C26</f>
        <v>1.6388408660574627</v>
      </c>
      <c r="E26" s="49">
        <f t="shared" si="0"/>
        <v>17242</v>
      </c>
      <c r="F26" s="69">
        <f>E26/'２００３年'!E26</f>
        <v>0.7197662283448132</v>
      </c>
      <c r="G26" s="49">
        <f t="shared" si="1"/>
        <v>18999</v>
      </c>
      <c r="H26" s="69">
        <f>G26/'２００３年'!G26</f>
        <v>0.8932718980676101</v>
      </c>
      <c r="I26" s="49">
        <f t="shared" si="1"/>
        <v>19071</v>
      </c>
      <c r="J26" s="69">
        <f>I26/'２００３年'!I26</f>
        <v>1.5439604922279793</v>
      </c>
      <c r="K26" s="49">
        <f>SUM(K16+K21)</f>
        <v>13793</v>
      </c>
      <c r="L26" s="69">
        <f>K26/'２００３年'!K26</f>
        <v>0.8706602701679081</v>
      </c>
      <c r="M26" s="49">
        <f>SUM(M16+M21)</f>
        <v>24408</v>
      </c>
      <c r="N26" s="69">
        <f>M26/'２００３年'!M26</f>
        <v>1.2950602217859606</v>
      </c>
      <c r="O26" s="25">
        <f t="shared" si="2"/>
        <v>113420</v>
      </c>
      <c r="P26" s="49">
        <f t="shared" si="2"/>
        <v>18007</v>
      </c>
      <c r="Q26" s="69">
        <f>P26/'２００３年'!P26</f>
        <v>1.0354206198608475</v>
      </c>
    </row>
    <row r="27" spans="1:17" ht="13.5">
      <c r="A27" s="11"/>
      <c r="B27" s="47" t="s">
        <v>10</v>
      </c>
      <c r="C27" s="50">
        <f t="shared" si="0"/>
        <v>32859</v>
      </c>
      <c r="D27" s="69">
        <f>C27/'２００３年'!C27</f>
        <v>1.348780888268615</v>
      </c>
      <c r="E27" s="50">
        <f t="shared" si="0"/>
        <v>31834</v>
      </c>
      <c r="F27" s="69">
        <f>E27/'２００３年'!E27</f>
        <v>0.7431773082759425</v>
      </c>
      <c r="G27" s="50">
        <f t="shared" si="1"/>
        <v>41822</v>
      </c>
      <c r="H27" s="69">
        <f>G27/'２００３年'!G27</f>
        <v>0.9610938756750546</v>
      </c>
      <c r="I27" s="50">
        <f>SUM(I17+I22)</f>
        <v>34671</v>
      </c>
      <c r="J27" s="69">
        <f>I27/'２００３年'!I27</f>
        <v>1.2862548692264886</v>
      </c>
      <c r="K27" s="50">
        <f>SUM(K17+K22)</f>
        <v>27780</v>
      </c>
      <c r="L27" s="69">
        <f>K27/'２００３年'!K27</f>
        <v>0.8830822048445547</v>
      </c>
      <c r="M27" s="50">
        <f>SUM(M17+M22)</f>
        <v>43004</v>
      </c>
      <c r="N27" s="69">
        <f>M27/'２００３年'!M27</f>
        <v>1.2490270113273307</v>
      </c>
      <c r="O27" s="45">
        <f t="shared" si="2"/>
        <v>211970</v>
      </c>
      <c r="P27" s="50">
        <f t="shared" si="2"/>
        <v>33983</v>
      </c>
      <c r="Q27" s="69">
        <f>P27/'２００３年'!P27</f>
        <v>1.0779356721436275</v>
      </c>
    </row>
    <row r="28" spans="1:17" ht="14.25" thickBot="1">
      <c r="A28" s="10"/>
      <c r="B28" s="34" t="s">
        <v>11</v>
      </c>
      <c r="C28" s="48">
        <f>C26/C27</f>
        <v>0.6058309747709912</v>
      </c>
      <c r="D28" s="8"/>
      <c r="E28" s="48">
        <f>E26/E27</f>
        <v>0.5416221649808381</v>
      </c>
      <c r="F28" s="8"/>
      <c r="G28" s="48">
        <f>G26/G27</f>
        <v>0.45428243508201427</v>
      </c>
      <c r="H28" s="8"/>
      <c r="I28" s="48">
        <f>I26/I27</f>
        <v>0.5500562429696289</v>
      </c>
      <c r="J28" s="34"/>
      <c r="K28" s="48">
        <f>K26/K27</f>
        <v>0.496508279337653</v>
      </c>
      <c r="L28" s="34"/>
      <c r="M28" s="48">
        <f>M26/M27</f>
        <v>0.5675751092921588</v>
      </c>
      <c r="N28" s="77">
        <f>M28/'２００２年'!M28</f>
        <v>1.0482972388278102</v>
      </c>
      <c r="O28" s="52">
        <f>O26/O27</f>
        <v>0.5350757182620182</v>
      </c>
      <c r="P28" s="22">
        <f>P26/P27</f>
        <v>0.5298825883530001</v>
      </c>
      <c r="Q28" s="8"/>
    </row>
    <row r="29" spans="1:17" ht="13.5">
      <c r="A29" s="11"/>
      <c r="B29" s="35" t="s">
        <v>7</v>
      </c>
      <c r="C29" s="23">
        <v>1360</v>
      </c>
      <c r="D29" s="67">
        <f>C29/'２００３年'!C29</f>
        <v>0.44781033915047747</v>
      </c>
      <c r="E29" s="23">
        <v>1057</v>
      </c>
      <c r="F29" s="67">
        <f>E29/'２００３年'!E29</f>
        <v>0.35163007318695944</v>
      </c>
      <c r="G29" s="23">
        <v>1645</v>
      </c>
      <c r="H29" s="67">
        <f>G29/'２００３年'!G29</f>
        <v>0.3728467815049864</v>
      </c>
      <c r="I29" s="23">
        <v>2268</v>
      </c>
      <c r="J29" s="67">
        <f>I29/'２００３年'!I29</f>
        <v>0.7074235807860262</v>
      </c>
      <c r="K29" s="103">
        <v>1090</v>
      </c>
      <c r="L29" s="67">
        <f>K29/'２００３年'!K29</f>
        <v>0.3676222596964587</v>
      </c>
      <c r="M29" s="23">
        <v>2026</v>
      </c>
      <c r="N29" s="67">
        <f>M29/'２００３年'!M29</f>
        <v>0.7798306389530408</v>
      </c>
      <c r="O29" s="25">
        <f>SUM(C29+E29+G29+I29+K29+M29)</f>
        <v>9446</v>
      </c>
      <c r="P29" s="21">
        <v>1676</v>
      </c>
      <c r="Q29" s="67">
        <f>P29/'２００３年'!P29</f>
        <v>0.9020452099031216</v>
      </c>
    </row>
    <row r="30" spans="1:17" ht="13.5">
      <c r="A30" s="11"/>
      <c r="B30" s="47" t="s">
        <v>8</v>
      </c>
      <c r="C30" s="43">
        <v>4851</v>
      </c>
      <c r="D30" s="69">
        <f>C30/'２００３年'!C30</f>
        <v>0.5733364850490485</v>
      </c>
      <c r="E30" s="43">
        <v>4075</v>
      </c>
      <c r="F30" s="69">
        <f>E30/'２００３年'!E30</f>
        <v>0.4742232049342488</v>
      </c>
      <c r="G30" s="43">
        <v>4035</v>
      </c>
      <c r="H30" s="69">
        <f>G30/'２００３年'!G30</f>
        <v>0.5058292591199699</v>
      </c>
      <c r="I30" s="43">
        <v>4050</v>
      </c>
      <c r="J30" s="69">
        <f>I30/'２００３年'!I30</f>
        <v>0.683775113962519</v>
      </c>
      <c r="K30" s="104">
        <v>4693</v>
      </c>
      <c r="L30" s="77">
        <f>K30/'２００３年'!K30</f>
        <v>0.898869948285769</v>
      </c>
      <c r="M30" s="43">
        <v>6084</v>
      </c>
      <c r="N30" s="69">
        <f>M30/'２００３年'!M30</f>
        <v>1.2363340784393415</v>
      </c>
      <c r="O30" s="45">
        <f>SUM(C30+E30+G30+I30+K30+M30)</f>
        <v>27788</v>
      </c>
      <c r="P30" s="42">
        <v>5747</v>
      </c>
      <c r="Q30" s="69">
        <f>P30/'２００３年'!P30</f>
        <v>1.3266389658356417</v>
      </c>
    </row>
    <row r="31" spans="1:17" ht="13.5">
      <c r="A31" s="11" t="s">
        <v>22</v>
      </c>
      <c r="B31" s="35" t="s">
        <v>9</v>
      </c>
      <c r="C31" s="23">
        <f>SUM(C29:C30)</f>
        <v>6211</v>
      </c>
      <c r="D31" s="69">
        <f>C31/'２００３年'!C31</f>
        <v>0.5401809010262655</v>
      </c>
      <c r="E31" s="23">
        <f>SUM(E29:E30)</f>
        <v>5132</v>
      </c>
      <c r="F31" s="77">
        <f>E31/'２００３年'!E31</f>
        <v>0.44245193551168205</v>
      </c>
      <c r="G31" s="23">
        <f>SUM(G29:G30)</f>
        <v>5680</v>
      </c>
      <c r="H31" s="69">
        <f>G31/'２００３年'!G31</f>
        <v>0.4584712244733231</v>
      </c>
      <c r="I31" s="23">
        <f>SUM(I29:I30)</f>
        <v>6318</v>
      </c>
      <c r="J31" s="69">
        <f>I31/'２００３年'!I31</f>
        <v>0.6920801840289188</v>
      </c>
      <c r="K31" s="24">
        <f>SUM(K29:K30)</f>
        <v>5783</v>
      </c>
      <c r="L31" s="69">
        <f>K31/'２００３年'!K31</f>
        <v>0.7064500366479355</v>
      </c>
      <c r="M31" s="23">
        <f>SUM(M29:M30)</f>
        <v>8110</v>
      </c>
      <c r="N31" s="69">
        <f>M31/'２００３年'!M31</f>
        <v>1.0786008777763</v>
      </c>
      <c r="O31" s="25">
        <f>SUM(C31+E31+G31+I31+K31+M31)</f>
        <v>37234</v>
      </c>
      <c r="P31" s="21">
        <f>SUM(P29:P30)</f>
        <v>7423</v>
      </c>
      <c r="Q31" s="69">
        <f>P31/'２００３年'!P31</f>
        <v>1.1991922455573505</v>
      </c>
    </row>
    <row r="32" spans="1:17" ht="13.5">
      <c r="A32" s="11"/>
      <c r="B32" s="47" t="s">
        <v>10</v>
      </c>
      <c r="C32" s="43">
        <v>8470</v>
      </c>
      <c r="D32" s="69">
        <f>C32/'２００３年'!C32</f>
        <v>0.5672001607178732</v>
      </c>
      <c r="E32" s="43">
        <v>6630</v>
      </c>
      <c r="F32" s="66">
        <f>E32/'２００３年'!E32</f>
        <v>0.4358114770262276</v>
      </c>
      <c r="G32" s="43">
        <v>7995</v>
      </c>
      <c r="H32" s="69">
        <f>G32/'２００３年'!G32</f>
        <v>0.5135534429599178</v>
      </c>
      <c r="I32" s="43">
        <v>8765</v>
      </c>
      <c r="J32" s="69">
        <f>I32/'２００３年'!I32</f>
        <v>0.7312088095436723</v>
      </c>
      <c r="K32" s="104">
        <v>8220</v>
      </c>
      <c r="L32" s="69">
        <f>K32/'２００３年'!K32</f>
        <v>0.790840869732538</v>
      </c>
      <c r="M32" s="43">
        <v>10251</v>
      </c>
      <c r="N32" s="69">
        <f>M32/'２００３年'!M32</f>
        <v>1.102258064516129</v>
      </c>
      <c r="O32" s="45">
        <f>SUM(C32+E32+G32+I32+K32+M32)</f>
        <v>50331</v>
      </c>
      <c r="P32" s="42">
        <v>10239</v>
      </c>
      <c r="Q32" s="77">
        <f>P32/'２００３年'!P32</f>
        <v>1.219509290138161</v>
      </c>
    </row>
    <row r="33" spans="1:17" ht="14.25" thickBot="1">
      <c r="A33" s="10"/>
      <c r="B33" s="34" t="s">
        <v>11</v>
      </c>
      <c r="C33" s="48">
        <f>C31/C32</f>
        <v>0.7332939787485242</v>
      </c>
      <c r="D33" s="8"/>
      <c r="E33" s="48">
        <f>E31/E32</f>
        <v>0.7740573152337858</v>
      </c>
      <c r="F33" s="16"/>
      <c r="G33" s="48">
        <f>G31/G32</f>
        <v>0.7104440275171983</v>
      </c>
      <c r="H33" s="8"/>
      <c r="I33" s="48">
        <f>I31/I32</f>
        <v>0.7208214489446663</v>
      </c>
      <c r="J33" s="34"/>
      <c r="K33" s="48">
        <f>K31/K32</f>
        <v>0.7035279805352798</v>
      </c>
      <c r="L33" s="34"/>
      <c r="M33" s="48">
        <f>M31/M32</f>
        <v>0.7911423275777972</v>
      </c>
      <c r="N33" s="77">
        <f>M33/'２００２年'!M33</f>
        <v>1.061315179395862</v>
      </c>
      <c r="O33" s="52">
        <f>O31/O32</f>
        <v>0.7397826389302815</v>
      </c>
      <c r="P33" s="48">
        <f>P31/P32</f>
        <v>0.7249731419083895</v>
      </c>
      <c r="Q33" s="8"/>
    </row>
    <row r="34" spans="1:17" ht="13.5">
      <c r="A34" s="87"/>
      <c r="B34" s="35" t="s">
        <v>7</v>
      </c>
      <c r="C34" s="23">
        <v>47599</v>
      </c>
      <c r="D34" s="67">
        <f>C34/'２００３年'!C34</f>
        <v>1.3960288596902863</v>
      </c>
      <c r="E34" s="31">
        <v>47010</v>
      </c>
      <c r="F34" s="67">
        <f>E34/'２００３年'!E34</f>
        <v>1.1124520800795115</v>
      </c>
      <c r="G34" s="31">
        <v>36866</v>
      </c>
      <c r="H34" s="67">
        <f>G34/'２００３年'!G34</f>
        <v>0.7842328064838648</v>
      </c>
      <c r="I34" s="23">
        <v>27526</v>
      </c>
      <c r="J34" s="67">
        <f>I34/'２００３年'!I34</f>
        <v>0.7198974788157757</v>
      </c>
      <c r="K34" s="105">
        <v>29742</v>
      </c>
      <c r="L34" s="67">
        <f>K34/'２００３年'!K34</f>
        <v>0.6293404430902051</v>
      </c>
      <c r="M34" s="31">
        <v>39932</v>
      </c>
      <c r="N34" s="67">
        <f>M34/'２００３年'!M34</f>
        <v>1.2870080897283012</v>
      </c>
      <c r="O34" s="25">
        <f>SUM(C34+E34+G34+I34+K34+M34)</f>
        <v>228675</v>
      </c>
      <c r="P34" s="21">
        <v>43686</v>
      </c>
      <c r="Q34" s="67">
        <f>P34/'２００３年'!P34</f>
        <v>1.4331736762679614</v>
      </c>
    </row>
    <row r="35" spans="1:17" ht="13.5">
      <c r="A35" s="11"/>
      <c r="B35" s="47" t="s">
        <v>8</v>
      </c>
      <c r="C35" s="43">
        <v>10006</v>
      </c>
      <c r="D35" s="69">
        <f>C35/'２００３年'!C35</f>
        <v>0.9855215207327883</v>
      </c>
      <c r="E35" s="43">
        <v>10412</v>
      </c>
      <c r="F35" s="69">
        <f>E35/'２００３年'!E35</f>
        <v>0.7286214135759272</v>
      </c>
      <c r="G35" s="43">
        <v>10452</v>
      </c>
      <c r="H35" s="69">
        <f>G35/'２００３年'!G35</f>
        <v>0.8655183835707188</v>
      </c>
      <c r="I35" s="43">
        <v>7358</v>
      </c>
      <c r="J35" s="69">
        <f>I35/'２００３年'!I35</f>
        <v>1.0139175968030867</v>
      </c>
      <c r="K35" s="92">
        <v>7902</v>
      </c>
      <c r="L35" s="69">
        <f>K35/'２００３年'!K35</f>
        <v>0.8143033800494641</v>
      </c>
      <c r="M35" s="43">
        <v>8867</v>
      </c>
      <c r="N35" s="69">
        <f>M35/'２００３年'!M35</f>
        <v>1.2299902899153836</v>
      </c>
      <c r="O35" s="45">
        <f>SUM(C35+E35+G35+I35+K35+M35)</f>
        <v>54997</v>
      </c>
      <c r="P35" s="42">
        <v>8347</v>
      </c>
      <c r="Q35" s="69">
        <f>P35/'２００３年'!P35</f>
        <v>1.0639898024219248</v>
      </c>
    </row>
    <row r="36" spans="1:17" ht="13.5">
      <c r="A36" s="11" t="s">
        <v>23</v>
      </c>
      <c r="B36" s="35" t="s">
        <v>9</v>
      </c>
      <c r="C36" s="23">
        <f>SUM(C34:C35)</f>
        <v>57605</v>
      </c>
      <c r="D36" s="69">
        <f>C36/'２００３年'!C36</f>
        <v>1.3018373296571675</v>
      </c>
      <c r="E36" s="23">
        <f>SUM(E34:E35)</f>
        <v>57422</v>
      </c>
      <c r="F36" s="69">
        <f>E36/'２００３年'!E36</f>
        <v>1.01545589587607</v>
      </c>
      <c r="G36" s="23">
        <f>SUM(G34:G35)</f>
        <v>47318</v>
      </c>
      <c r="H36" s="69">
        <f>G36/'２００３年'!G36</f>
        <v>0.8008462384700008</v>
      </c>
      <c r="I36" s="23">
        <f>SUM(I34:I35)</f>
        <v>34884</v>
      </c>
      <c r="J36" s="69">
        <f>I36/'２００３年'!I36</f>
        <v>0.766799287802519</v>
      </c>
      <c r="K36" s="23">
        <f>SUM(K34:K35)</f>
        <v>37644</v>
      </c>
      <c r="L36" s="69">
        <f>K36/'２００３年'!K36</f>
        <v>0.66085002545512</v>
      </c>
      <c r="M36" s="23">
        <f>SUM(M34:M35)</f>
        <v>48799</v>
      </c>
      <c r="N36" s="69">
        <f>M36/'２００３年'!M36</f>
        <v>1.2762579767758133</v>
      </c>
      <c r="O36" s="25">
        <f>SUM(C36+E36+G36+I36+K36+M36)</f>
        <v>283672</v>
      </c>
      <c r="P36" s="21">
        <f>SUM(P34:P35)</f>
        <v>52033</v>
      </c>
      <c r="Q36" s="69">
        <f>P36/'２００３年'!P36</f>
        <v>1.3576069089675686</v>
      </c>
    </row>
    <row r="37" spans="1:17" ht="13.5">
      <c r="A37" s="11"/>
      <c r="B37" s="47" t="s">
        <v>10</v>
      </c>
      <c r="C37" s="43">
        <v>68724</v>
      </c>
      <c r="D37" s="69">
        <f>C37/'２００３年'!C37</f>
        <v>1.2260320405323437</v>
      </c>
      <c r="E37" s="43">
        <v>66733</v>
      </c>
      <c r="F37" s="69">
        <f>E37/'２００３年'!E37</f>
        <v>0.986547018908091</v>
      </c>
      <c r="G37" s="43">
        <v>59374</v>
      </c>
      <c r="H37" s="69">
        <f>G37/'２００３年'!G37</f>
        <v>0.8010091198532189</v>
      </c>
      <c r="I37" s="43">
        <v>44253</v>
      </c>
      <c r="J37" s="69">
        <f>I37/'２００３年'!I37</f>
        <v>0.7501017018102922</v>
      </c>
      <c r="K37" s="92">
        <v>47966</v>
      </c>
      <c r="L37" s="69">
        <f>K37/'２００３年'!K37</f>
        <v>0.6642938259978395</v>
      </c>
      <c r="M37" s="43">
        <v>57421</v>
      </c>
      <c r="N37" s="69">
        <f>M37/'２００３年'!M37</f>
        <v>1.2047037596508896</v>
      </c>
      <c r="O37" s="45">
        <f>SUM(C37+E37+G37+I37+K37+M37)</f>
        <v>344471</v>
      </c>
      <c r="P37" s="42">
        <v>62432</v>
      </c>
      <c r="Q37" s="69">
        <f>P37/'２００３年'!P37</f>
        <v>1.254788463471008</v>
      </c>
    </row>
    <row r="38" spans="1:17" ht="14.25" thickBot="1">
      <c r="A38" s="10"/>
      <c r="B38" s="34" t="s">
        <v>11</v>
      </c>
      <c r="C38" s="48">
        <f>C36/C37</f>
        <v>0.8382079040800885</v>
      </c>
      <c r="D38" s="34"/>
      <c r="E38" s="48">
        <f>E36/E37</f>
        <v>0.8604738285406021</v>
      </c>
      <c r="F38" s="34"/>
      <c r="G38" s="48">
        <f>G36/G37</f>
        <v>0.7969481591268905</v>
      </c>
      <c r="H38" s="34"/>
      <c r="I38" s="48">
        <f>I36/I37</f>
        <v>0.7882855399633923</v>
      </c>
      <c r="J38" s="34"/>
      <c r="K38" s="48">
        <f>K36/K37</f>
        <v>0.784805904182129</v>
      </c>
      <c r="L38" s="34"/>
      <c r="M38" s="48">
        <f>M36/M37</f>
        <v>0.849845875202452</v>
      </c>
      <c r="N38" s="97">
        <f>M38/'２００２年'!M38</f>
        <v>1.319065149336928</v>
      </c>
      <c r="O38" s="52">
        <f>O36/O37</f>
        <v>0.8235003817447623</v>
      </c>
      <c r="P38" s="22">
        <f>P36/P37</f>
        <v>0.8334347770374168</v>
      </c>
      <c r="Q38" s="34"/>
    </row>
    <row r="39" spans="13:17" ht="14.25" thickBot="1">
      <c r="M39" s="9"/>
      <c r="N39" s="1"/>
      <c r="O39" s="9"/>
      <c r="P39" s="9"/>
      <c r="Q39" s="1"/>
    </row>
    <row r="40" spans="1:17" ht="13.5">
      <c r="A40" s="19" t="s">
        <v>1</v>
      </c>
      <c r="B40" s="54" t="s">
        <v>2</v>
      </c>
      <c r="C40" s="166" t="s">
        <v>25</v>
      </c>
      <c r="D40" s="165"/>
      <c r="E40" s="166" t="s">
        <v>26</v>
      </c>
      <c r="F40" s="165"/>
      <c r="G40" s="166" t="s">
        <v>27</v>
      </c>
      <c r="H40" s="165"/>
      <c r="I40" s="166" t="s">
        <v>28</v>
      </c>
      <c r="J40" s="165"/>
      <c r="K40" s="166" t="s">
        <v>29</v>
      </c>
      <c r="L40" s="165"/>
      <c r="M40" s="166" t="s">
        <v>31</v>
      </c>
      <c r="N40" s="165"/>
      <c r="O40" s="30" t="s">
        <v>30</v>
      </c>
      <c r="P40" s="41" t="s">
        <v>32</v>
      </c>
      <c r="Q40" s="3"/>
    </row>
    <row r="41" spans="1:17" ht="14.25" thickBot="1">
      <c r="A41" s="10"/>
      <c r="B41" s="34"/>
      <c r="C41" s="63" t="s">
        <v>5</v>
      </c>
      <c r="D41" s="18" t="s">
        <v>6</v>
      </c>
      <c r="E41" s="63" t="s">
        <v>5</v>
      </c>
      <c r="F41" s="18" t="s">
        <v>6</v>
      </c>
      <c r="G41" s="63" t="s">
        <v>5</v>
      </c>
      <c r="H41" s="18" t="s">
        <v>6</v>
      </c>
      <c r="I41" s="63" t="s">
        <v>5</v>
      </c>
      <c r="J41" s="18" t="s">
        <v>6</v>
      </c>
      <c r="K41" s="62" t="s">
        <v>5</v>
      </c>
      <c r="L41" s="51" t="s">
        <v>6</v>
      </c>
      <c r="M41" s="61" t="s">
        <v>5</v>
      </c>
      <c r="N41" s="34" t="s">
        <v>6</v>
      </c>
      <c r="O41" s="60" t="s">
        <v>5</v>
      </c>
      <c r="P41" s="60" t="s">
        <v>5</v>
      </c>
      <c r="Q41" s="4"/>
    </row>
    <row r="42" spans="1:17" ht="14.25" thickBot="1">
      <c r="A42" s="11"/>
      <c r="B42" s="35" t="s">
        <v>7</v>
      </c>
      <c r="C42" s="23">
        <v>6408</v>
      </c>
      <c r="D42" s="67">
        <f>C42/'２００３年'!C42</f>
        <v>1.1862273232136247</v>
      </c>
      <c r="E42" s="23">
        <v>5672</v>
      </c>
      <c r="F42" s="67">
        <f>E42/'２００３年'!E42</f>
        <v>1.1292056539916384</v>
      </c>
      <c r="G42" s="23">
        <v>6815</v>
      </c>
      <c r="H42" s="67">
        <f>G42/'２００３年'!G42</f>
        <v>1.0981308411214954</v>
      </c>
      <c r="I42" s="80">
        <v>7054</v>
      </c>
      <c r="J42" s="67">
        <f>I42/'２００３年'!I42</f>
        <v>1.0042710706150342</v>
      </c>
      <c r="K42" s="23">
        <v>6350</v>
      </c>
      <c r="L42" s="67">
        <f>K42/'２００３年'!K42</f>
        <v>0.8796232165119823</v>
      </c>
      <c r="M42" s="31">
        <f>SUM(O4+O42)</f>
        <v>76881</v>
      </c>
      <c r="N42" s="67">
        <f aca="true" t="shared" si="3" ref="N42:N50">M42/P42</f>
        <v>1.0733971853010165</v>
      </c>
      <c r="O42" s="53">
        <f>SUM(P4+C42+E42+G42+I42+K42)</f>
        <v>38390</v>
      </c>
      <c r="P42" s="71">
        <f>'２００３年'!C4+'２００３年'!E4+'２００３年'!G4+'２００３年'!I4+'２００３年'!K4+'２００３年'!M4+'２００３年'!P4+'２００３年'!C42+'２００３年'!E42+'２００３年'!G42+'２００３年'!I42+'２００３年'!K42</f>
        <v>71624</v>
      </c>
      <c r="Q42" s="36"/>
    </row>
    <row r="43" spans="1:16" ht="14.25" thickBot="1">
      <c r="A43" s="11"/>
      <c r="B43" s="47" t="s">
        <v>8</v>
      </c>
      <c r="C43" s="43">
        <v>4969</v>
      </c>
      <c r="D43" s="69">
        <f>C43/'２００３年'!C43</f>
        <v>0.9745048048636987</v>
      </c>
      <c r="E43" s="43">
        <v>5179</v>
      </c>
      <c r="F43" s="69">
        <f>E43/'２００３年'!E43</f>
        <v>1.4422166527429685</v>
      </c>
      <c r="G43" s="43">
        <v>4311</v>
      </c>
      <c r="H43" s="69">
        <f>G43/'２００３年'!G43</f>
        <v>0.8070011231748409</v>
      </c>
      <c r="I43" s="75">
        <v>4314</v>
      </c>
      <c r="J43" s="69">
        <f>I43/'２００３年'!I43</f>
        <v>0.8429073856975381</v>
      </c>
      <c r="K43" s="43">
        <v>4133</v>
      </c>
      <c r="L43" s="69">
        <f>K43/'２００３年'!K43</f>
        <v>0.7165395284327323</v>
      </c>
      <c r="M43" s="43">
        <f>SUM(O5+O43)</f>
        <v>55931</v>
      </c>
      <c r="N43" s="66">
        <f t="shared" si="3"/>
        <v>0.9033951414911487</v>
      </c>
      <c r="O43" s="45">
        <f>SUM(P5+C43+E43+G43+I43+K43)</f>
        <v>27722</v>
      </c>
      <c r="P43" s="71">
        <f>'２００３年'!C5+'２００３年'!E5+'２００３年'!G5+'２００３年'!I5+'２００３年'!K5+'２００３年'!M5+'２００３年'!P5+'２００３年'!C43+'２００３年'!E43+'２００３年'!G43+'２００３年'!I43+'２００３年'!K43</f>
        <v>61912</v>
      </c>
    </row>
    <row r="44" spans="1:16" ht="14.25" thickBot="1">
      <c r="A44" s="11" t="s">
        <v>17</v>
      </c>
      <c r="B44" s="35" t="s">
        <v>9</v>
      </c>
      <c r="C44" s="23">
        <f>SUM(C42:C43)</f>
        <v>11377</v>
      </c>
      <c r="D44" s="69">
        <f>C44/'２００３年'!C44</f>
        <v>1.08342062660699</v>
      </c>
      <c r="E44" s="23">
        <f>SUM(E42:E43)</f>
        <v>10851</v>
      </c>
      <c r="F44" s="69">
        <f>E44/'２００３年'!E44</f>
        <v>1.2596935221732064</v>
      </c>
      <c r="G44" s="23">
        <f>SUM(G42:G43)</f>
        <v>11126</v>
      </c>
      <c r="H44" s="69">
        <f>G44/'２００３年'!G44</f>
        <v>0.9634568756494631</v>
      </c>
      <c r="I44" s="29">
        <f>SUM(I42:I43)</f>
        <v>11368</v>
      </c>
      <c r="J44" s="69">
        <f>I44/'２００３年'!I44</f>
        <v>0.9362543238346236</v>
      </c>
      <c r="K44" s="23">
        <f>SUM(K42:K43)</f>
        <v>10483</v>
      </c>
      <c r="L44" s="69">
        <f>K44/'２００３年'!K44</f>
        <v>0.8071918071918072</v>
      </c>
      <c r="M44" s="23">
        <f>SUM(M42:M43)</f>
        <v>132812</v>
      </c>
      <c r="N44" s="68">
        <f t="shared" si="3"/>
        <v>0.9945782410735682</v>
      </c>
      <c r="O44" s="26">
        <f>SUM(O42:O43)</f>
        <v>66112</v>
      </c>
      <c r="P44" s="71">
        <f>'２００３年'!C6+'２００３年'!E6+'２００３年'!G6+'２００３年'!I6+'２００３年'!K6+'２００３年'!M6+'２００３年'!P6+'２００３年'!C44+'２００３年'!E44+'２００３年'!G44+'２００３年'!I44+'２００３年'!K44</f>
        <v>133536</v>
      </c>
    </row>
    <row r="45" spans="1:16" ht="13.5">
      <c r="A45" s="11"/>
      <c r="B45" s="47" t="s">
        <v>10</v>
      </c>
      <c r="C45" s="43">
        <v>19079</v>
      </c>
      <c r="D45" s="69">
        <f>C45/'２００３年'!C45</f>
        <v>1.044566110046537</v>
      </c>
      <c r="E45" s="43">
        <v>18477</v>
      </c>
      <c r="F45" s="69">
        <f>E45/'２００３年'!E45</f>
        <v>1.1014605067064083</v>
      </c>
      <c r="G45" s="75">
        <v>19581</v>
      </c>
      <c r="H45" s="69">
        <f>G45/'２００３年'!G45</f>
        <v>0.9317630264097073</v>
      </c>
      <c r="I45" s="75">
        <v>19012</v>
      </c>
      <c r="J45" s="69">
        <f>I45/'２００３年'!I45</f>
        <v>1.031802887224574</v>
      </c>
      <c r="K45" s="43">
        <v>19353</v>
      </c>
      <c r="L45" s="69">
        <f>K45/'２００３年'!K45</f>
        <v>0.9657185628742515</v>
      </c>
      <c r="M45" s="43">
        <f>SUM(O7+O45)</f>
        <v>232066</v>
      </c>
      <c r="N45" s="68">
        <f t="shared" si="3"/>
        <v>1.0179985348499536</v>
      </c>
      <c r="O45" s="45">
        <f>SUM(P7+C45+E45+G45+I45+K45)</f>
        <v>115068</v>
      </c>
      <c r="P45" s="71">
        <f>'２００３年'!C7+'２００３年'!E7+'２００３年'!G7+'２００３年'!I7+'２００３年'!K7+'２００３年'!M7+'２００３年'!P7+'２００３年'!C45+'２００３年'!E45+'２００３年'!G45+'２００３年'!I45+'２００３年'!K45</f>
        <v>227963</v>
      </c>
    </row>
    <row r="46" spans="1:16" ht="14.25" thickBot="1">
      <c r="A46" s="10"/>
      <c r="B46" s="34" t="s">
        <v>11</v>
      </c>
      <c r="C46" s="48">
        <f>C44/C45</f>
        <v>0.5963100791446092</v>
      </c>
      <c r="D46" s="8"/>
      <c r="E46" s="48">
        <f>E44/E45</f>
        <v>0.587270660821562</v>
      </c>
      <c r="F46" s="8"/>
      <c r="G46" s="48">
        <f>G44/G45</f>
        <v>0.5682038710995353</v>
      </c>
      <c r="H46" s="28"/>
      <c r="I46" s="81">
        <f>I44/I45</f>
        <v>0.5979381443298969</v>
      </c>
      <c r="J46" s="8"/>
      <c r="K46" s="48">
        <f>K44/K45</f>
        <v>0.5416731256135999</v>
      </c>
      <c r="L46" s="34"/>
      <c r="M46" s="48">
        <f>M44/M45</f>
        <v>0.5723027069885291</v>
      </c>
      <c r="N46" s="68" t="e">
        <f t="shared" si="3"/>
        <v>#DIV/0!</v>
      </c>
      <c r="O46" s="52">
        <f>O44/O45</f>
        <v>0.5745472242500087</v>
      </c>
      <c r="P46" s="70"/>
    </row>
    <row r="47" spans="1:16" ht="14.25" thickBot="1">
      <c r="A47" s="11"/>
      <c r="B47" s="37" t="s">
        <v>7</v>
      </c>
      <c r="C47" s="38">
        <v>8903</v>
      </c>
      <c r="D47" s="67">
        <f>C47/'２００３年'!C47</f>
        <v>0.806650357887107</v>
      </c>
      <c r="E47" s="38">
        <v>7177</v>
      </c>
      <c r="F47" s="67">
        <f>E47/'２００３年'!E47</f>
        <v>0.6902952774838896</v>
      </c>
      <c r="G47" s="38">
        <v>7778</v>
      </c>
      <c r="H47" s="67">
        <f>G47/'２００３年'!G47</f>
        <v>0.721655223603637</v>
      </c>
      <c r="I47" s="76">
        <v>8045</v>
      </c>
      <c r="J47" s="67">
        <f>I47/'２００３年'!I47</f>
        <v>0.8618103910016068</v>
      </c>
      <c r="K47" s="38">
        <v>7416</v>
      </c>
      <c r="L47" s="67">
        <f>K47/'２００３年'!K47</f>
        <v>0.6450378359572062</v>
      </c>
      <c r="M47" s="76">
        <f>SUM(O9+O47)</f>
        <v>98940</v>
      </c>
      <c r="N47" s="67">
        <f>M47/P47</f>
        <v>0.7922615568171809</v>
      </c>
      <c r="O47" s="40">
        <f>SUM(P9+C47+E47+G47+I47+K47)</f>
        <v>49790</v>
      </c>
      <c r="P47" s="71">
        <f>'２００３年'!C9+'２００３年'!E9+'２００３年'!G9+'２００３年'!I9+'２００３年'!K9+'２００３年'!M9+'２００３年'!P9+'２００３年'!C47+'２００３年'!E47+'２００３年'!G47+'２００３年'!I47+'２００３年'!K47</f>
        <v>124883</v>
      </c>
    </row>
    <row r="48" spans="1:16" ht="14.25" thickBot="1">
      <c r="A48" s="11"/>
      <c r="B48" s="35" t="s">
        <v>8</v>
      </c>
      <c r="C48" s="23">
        <v>1145</v>
      </c>
      <c r="D48" s="69">
        <f>C48/'２００３年'!C48</f>
        <v>0.8882854926299457</v>
      </c>
      <c r="E48" s="23">
        <v>687</v>
      </c>
      <c r="F48" s="69">
        <f>E48/'２００３年'!E48</f>
        <v>0.3423019431988042</v>
      </c>
      <c r="G48" s="23">
        <v>1045</v>
      </c>
      <c r="H48" s="69">
        <f>G48/'２００３年'!G48</f>
        <v>1.1834654586636466</v>
      </c>
      <c r="I48" s="82">
        <v>1238</v>
      </c>
      <c r="J48" s="69">
        <f>I48/'２００３年'!I48</f>
        <v>0.8107400130975769</v>
      </c>
      <c r="K48" s="23">
        <v>737</v>
      </c>
      <c r="L48" s="69">
        <f>K48/'２００３年'!K48</f>
        <v>0.560882800608828</v>
      </c>
      <c r="M48" s="75">
        <f>SUM(O10+O48)</f>
        <v>10617</v>
      </c>
      <c r="N48" s="69">
        <f t="shared" si="3"/>
        <v>0.6888787957435765</v>
      </c>
      <c r="O48" s="59">
        <f>SUM(P10+C48+E48+G48+I48+K48)</f>
        <v>5494</v>
      </c>
      <c r="P48" s="71">
        <f>'２００３年'!C10+'２００３年'!E10+'２００３年'!G10+'２００３年'!I10+'２００３年'!K10+'２００３年'!M10+'２００３年'!P10+'２００３年'!C48+'２００３年'!E48+'２００３年'!G48+'２００３年'!I48+'２００３年'!K48</f>
        <v>15412</v>
      </c>
    </row>
    <row r="49" spans="1:16" ht="14.25" thickBot="1">
      <c r="A49" s="11" t="s">
        <v>18</v>
      </c>
      <c r="B49" s="47" t="s">
        <v>9</v>
      </c>
      <c r="C49" s="43">
        <f>SUM(C47:C48)</f>
        <v>10048</v>
      </c>
      <c r="D49" s="69">
        <f>C49/'２００３年'!C49</f>
        <v>0.8151874087295149</v>
      </c>
      <c r="E49" s="43">
        <f>SUM(E47:E48)</f>
        <v>7864</v>
      </c>
      <c r="F49" s="69">
        <f>E49/'２００３年'!E49</f>
        <v>0.6339890357949048</v>
      </c>
      <c r="G49" s="43">
        <f>SUM(G47:G48)</f>
        <v>8823</v>
      </c>
      <c r="H49" s="69">
        <f>G49/'２００３年'!G49</f>
        <v>0.7566246462567533</v>
      </c>
      <c r="I49" s="43">
        <f>SUM(I47:I48)</f>
        <v>9283</v>
      </c>
      <c r="J49" s="69">
        <f>I49/'２００３年'!I49</f>
        <v>0.8546308230528448</v>
      </c>
      <c r="K49" s="43">
        <f>SUM(K47:K48)</f>
        <v>8153</v>
      </c>
      <c r="L49" s="69">
        <f>K49/'２００３年'!K49</f>
        <v>0.6364062134103505</v>
      </c>
      <c r="M49" s="75">
        <f>SUM(O11+O49)</f>
        <v>109557</v>
      </c>
      <c r="N49" s="69">
        <f t="shared" si="3"/>
        <v>0.7809045226130653</v>
      </c>
      <c r="O49" s="56">
        <f>SUM(O47:O48)</f>
        <v>55284</v>
      </c>
      <c r="P49" s="71">
        <f>'２００３年'!C11+'２００３年'!E11+'２００３年'!G11+'２００３年'!I11+'２００３年'!K11+'２００３年'!M11+'２００３年'!P11+'２００３年'!C49+'２００３年'!E49+'２００３年'!G49+'２００３年'!I49+'２００３年'!K49</f>
        <v>140295</v>
      </c>
    </row>
    <row r="50" spans="1:16" ht="13.5">
      <c r="A50" s="11"/>
      <c r="B50" s="47" t="s">
        <v>10</v>
      </c>
      <c r="C50" s="43">
        <v>17021</v>
      </c>
      <c r="D50" s="77">
        <f>C50/'２００３年'!C50</f>
        <v>0.9315855727655848</v>
      </c>
      <c r="E50" s="43">
        <v>14725</v>
      </c>
      <c r="F50" s="69">
        <f>E50/'２００３年'!E50</f>
        <v>0.6573073832693509</v>
      </c>
      <c r="G50" s="43">
        <v>15544</v>
      </c>
      <c r="H50" s="69">
        <f>G50/'２００３年'!G50</f>
        <v>0.8651416485779485</v>
      </c>
      <c r="I50" s="75">
        <v>14349</v>
      </c>
      <c r="J50" s="77">
        <f>I50/'２００３年'!I50</f>
        <v>0.7763350105502353</v>
      </c>
      <c r="K50" s="43">
        <v>13719</v>
      </c>
      <c r="L50" s="77">
        <f>K50/'２００３年'!K50</f>
        <v>0.6730608840700584</v>
      </c>
      <c r="M50" s="75">
        <f>SUM(O12+O50)</f>
        <v>192341</v>
      </c>
      <c r="N50" s="77">
        <f t="shared" si="3"/>
        <v>0.8326125821937673</v>
      </c>
      <c r="O50" s="45">
        <f>SUM(P12+C50+E50+G50+I50+K50)</f>
        <v>94479</v>
      </c>
      <c r="P50" s="71">
        <f>'２００３年'!C12+'２００３年'!E12+'２００３年'!G12+'２００３年'!I12+'２００３年'!K12+'２００３年'!M12+'２００３年'!P12+'２００３年'!C50+'２００３年'!E50+'２００３年'!G50+'２００３年'!I50+'２００３年'!K50</f>
        <v>231009</v>
      </c>
    </row>
    <row r="51" spans="1:16" ht="14.25" thickBot="1">
      <c r="A51" s="10"/>
      <c r="B51" s="34" t="s">
        <v>11</v>
      </c>
      <c r="C51" s="48">
        <f>C49/C50</f>
        <v>0.5903295928558839</v>
      </c>
      <c r="D51" s="8"/>
      <c r="E51" s="48">
        <f>E49/E50</f>
        <v>0.5340577249575552</v>
      </c>
      <c r="F51" s="8"/>
      <c r="G51" s="48">
        <f>G49/G50</f>
        <v>0.5676145136387031</v>
      </c>
      <c r="H51" s="89"/>
      <c r="I51" s="81">
        <f>I49/I50</f>
        <v>0.6469440379120496</v>
      </c>
      <c r="J51" s="8"/>
      <c r="K51" s="48">
        <f>K49/K50</f>
        <v>0.5942852977622276</v>
      </c>
      <c r="L51" s="34"/>
      <c r="M51" s="48">
        <f>M49/M50</f>
        <v>0.5695977456704499</v>
      </c>
      <c r="N51" s="51"/>
      <c r="O51" s="52">
        <f>O49/O50</f>
        <v>0.585145905439304</v>
      </c>
      <c r="P51" s="70"/>
    </row>
    <row r="52" spans="1:17" ht="14.25" thickBot="1">
      <c r="A52" s="11"/>
      <c r="B52" s="35" t="s">
        <v>7</v>
      </c>
      <c r="C52" s="23">
        <v>10201</v>
      </c>
      <c r="D52" s="67">
        <f>C52/'２００３年'!C52</f>
        <v>1.0086019379078506</v>
      </c>
      <c r="E52" s="23">
        <v>10718</v>
      </c>
      <c r="F52" s="67">
        <f>E52/'２００３年'!E52</f>
        <v>1.2328042328042328</v>
      </c>
      <c r="G52" s="23">
        <v>8837</v>
      </c>
      <c r="H52" s="67">
        <f>G52/'２００３年'!G52</f>
        <v>1.0311551925320888</v>
      </c>
      <c r="I52" s="24">
        <v>11267</v>
      </c>
      <c r="J52" s="67">
        <f>I52/'２００３年'!I52</f>
        <v>0.9299273687685705</v>
      </c>
      <c r="K52" s="23">
        <v>9854</v>
      </c>
      <c r="L52" s="67">
        <f>K52/'２００３年'!K52</f>
        <v>0.6886574882940807</v>
      </c>
      <c r="M52" s="31">
        <f>SUM(O14+O52)</f>
        <v>138179</v>
      </c>
      <c r="N52" s="66">
        <f>M52/P52</f>
        <v>1.128470861100222</v>
      </c>
      <c r="O52" s="25">
        <f>SUM(P14+C52+E52+G52+I52+K52)</f>
        <v>61818</v>
      </c>
      <c r="P52" s="71">
        <f>'２００３年'!C14+'２００３年'!E14+'２００３年'!G14+'２００３年'!I14+'２００３年'!K14+'２００３年'!M14+'２００３年'!P14+'２００３年'!C52+'２００３年'!E52+'２００３年'!G52+'２００３年'!I52+'２００３年'!K52</f>
        <v>122448</v>
      </c>
      <c r="Q52" s="3"/>
    </row>
    <row r="53" spans="1:17" ht="14.25" thickBot="1">
      <c r="A53" s="11"/>
      <c r="B53" s="47" t="s">
        <v>8</v>
      </c>
      <c r="C53" s="43">
        <v>3646</v>
      </c>
      <c r="D53" s="69">
        <f>C53/'２００３年'!C53</f>
        <v>1.3717080511662905</v>
      </c>
      <c r="E53" s="43">
        <v>4330</v>
      </c>
      <c r="F53" s="69">
        <f>E53/'２００３年'!E53</f>
        <v>1.897458369851008</v>
      </c>
      <c r="G53" s="43">
        <v>5567</v>
      </c>
      <c r="H53" s="69">
        <f>G53/'２００３年'!G53</f>
        <v>1.9629760225669957</v>
      </c>
      <c r="I53" s="44">
        <v>3439</v>
      </c>
      <c r="J53" s="69">
        <f>I53/'２００３年'!I53</f>
        <v>1.6557534906114588</v>
      </c>
      <c r="K53" s="43">
        <v>3490</v>
      </c>
      <c r="L53" s="69">
        <f>K53/'２００３年'!K53</f>
        <v>1.6075541225241825</v>
      </c>
      <c r="M53" s="43">
        <f>SUM(O15+O53)</f>
        <v>40282</v>
      </c>
      <c r="N53" s="69">
        <f>M53/P53</f>
        <v>0.9557727898258435</v>
      </c>
      <c r="O53" s="45">
        <f>SUM(P15+C53+E53+G53+I53+K53)</f>
        <v>23999</v>
      </c>
      <c r="P53" s="71">
        <f>'２００３年'!C15+'２００３年'!E15+'２００３年'!G15+'２００３年'!I15+'２００３年'!K15+'２００３年'!M15+'２００３年'!P15+'２００３年'!C53+'２００３年'!E53+'２００３年'!G53+'２００３年'!I53+'２００３年'!K53</f>
        <v>42146</v>
      </c>
      <c r="Q53" s="3"/>
    </row>
    <row r="54" spans="1:16" ht="14.25" thickBot="1">
      <c r="A54" s="11" t="s">
        <v>19</v>
      </c>
      <c r="B54" s="35" t="s">
        <v>9</v>
      </c>
      <c r="C54" s="23">
        <f>SUM(C52:C53)</f>
        <v>13847</v>
      </c>
      <c r="D54" s="69">
        <f>C54/'２００３年'!C54</f>
        <v>1.0841684935797056</v>
      </c>
      <c r="E54" s="23">
        <f>SUM(E52:E53)</f>
        <v>15048</v>
      </c>
      <c r="F54" s="69">
        <f>E54/'２００３年'!E54</f>
        <v>1.370991253644315</v>
      </c>
      <c r="G54" s="23">
        <f>SUM(G52:G53)</f>
        <v>14404</v>
      </c>
      <c r="H54" s="69">
        <f>G54/'２００３年'!G54</f>
        <v>1.2628441171313345</v>
      </c>
      <c r="I54" s="24">
        <f>SUM(I52:I53)</f>
        <v>14706</v>
      </c>
      <c r="J54" s="69">
        <f>I54/'２００３年'!I54</f>
        <v>1.036144578313253</v>
      </c>
      <c r="K54" s="23">
        <f>SUM(K52:K53)</f>
        <v>13344</v>
      </c>
      <c r="L54" s="69">
        <f>K54/'２００３年'!K54</f>
        <v>0.8097087378640777</v>
      </c>
      <c r="M54" s="23">
        <f>SUM(M52:M53)</f>
        <v>178461</v>
      </c>
      <c r="N54" s="66">
        <f>M54/P54</f>
        <v>1.0842497296377753</v>
      </c>
      <c r="O54" s="26">
        <f>SUM(O52:O53)</f>
        <v>85817</v>
      </c>
      <c r="P54" s="71">
        <f>'２００３年'!C16+'２００３年'!E16+'２００３年'!G16+'２００３年'!I16+'２００３年'!K16+'２００３年'!M16+'２００３年'!P16+'２００３年'!C54+'２００３年'!E54+'２００３年'!G54+'２００３年'!I54+'２００３年'!K54</f>
        <v>164594</v>
      </c>
    </row>
    <row r="55" spans="1:17" ht="13.5">
      <c r="A55" s="11"/>
      <c r="B55" s="47" t="s">
        <v>10</v>
      </c>
      <c r="C55" s="43">
        <v>23035</v>
      </c>
      <c r="D55" s="69">
        <f>C55/'２００３年'!C55</f>
        <v>1.01547346147064</v>
      </c>
      <c r="E55" s="43">
        <v>26943</v>
      </c>
      <c r="F55" s="69">
        <f>E55/'２００３年'!E55</f>
        <v>1.1149135148555822</v>
      </c>
      <c r="G55" s="43">
        <v>28107</v>
      </c>
      <c r="H55" s="77">
        <f>G55/'２００３年'!G55</f>
        <v>1.2202396457410785</v>
      </c>
      <c r="I55" s="44">
        <v>25530</v>
      </c>
      <c r="J55" s="69">
        <f>I55/'２００３年'!I55</f>
        <v>1.1271523178807947</v>
      </c>
      <c r="K55" s="43">
        <v>23833</v>
      </c>
      <c r="L55" s="69">
        <f>K55/'２００３年'!K55</f>
        <v>0.8701350857977364</v>
      </c>
      <c r="M55" s="43">
        <f>SUM(O17+O55)</f>
        <v>313087</v>
      </c>
      <c r="N55" s="69">
        <f>M55/P55</f>
        <v>1.0636518985836638</v>
      </c>
      <c r="O55" s="45">
        <f>SUM(P17+C55+E55+G55+I55+K55)</f>
        <v>152843</v>
      </c>
      <c r="P55" s="71">
        <f>'２００３年'!C17+'２００３年'!E17+'２００３年'!G17+'２００３年'!I17+'２００３年'!K17+'２００３年'!M17+'２００３年'!P17+'２００３年'!C55+'２００３年'!E55+'２００３年'!G55+'２００３年'!I55+'２００３年'!K55</f>
        <v>294351</v>
      </c>
      <c r="Q55" s="3"/>
    </row>
    <row r="56" spans="1:16" ht="14.25" thickBot="1">
      <c r="A56" s="10"/>
      <c r="B56" s="34" t="s">
        <v>11</v>
      </c>
      <c r="C56" s="48">
        <f>C54/C55</f>
        <v>0.6011287171695247</v>
      </c>
      <c r="D56" s="8"/>
      <c r="E56" s="48">
        <f>E54/E55</f>
        <v>0.5585124150985413</v>
      </c>
      <c r="F56" s="8"/>
      <c r="G56" s="48">
        <f>G54/G55</f>
        <v>0.5124702031522397</v>
      </c>
      <c r="H56" s="8"/>
      <c r="I56" s="48">
        <f>I54/I55</f>
        <v>0.5760282021151586</v>
      </c>
      <c r="J56" s="8"/>
      <c r="K56" s="48">
        <f>K54/K55</f>
        <v>0.5598959426005958</v>
      </c>
      <c r="L56" s="34"/>
      <c r="M56" s="48">
        <f>M54/M55</f>
        <v>0.5700045035405494</v>
      </c>
      <c r="N56" s="8"/>
      <c r="O56" s="52">
        <f>O54/O55</f>
        <v>0.5614715754074442</v>
      </c>
      <c r="P56" s="70"/>
    </row>
    <row r="57" spans="1:16" ht="14.25" thickBot="1">
      <c r="A57" s="11"/>
      <c r="B57" s="35" t="s">
        <v>7</v>
      </c>
      <c r="C57" s="23">
        <v>2329</v>
      </c>
      <c r="D57" s="67">
        <f>C57/'２００３年'!C57</f>
        <v>1.49582530507386</v>
      </c>
      <c r="E57" s="23">
        <v>1992</v>
      </c>
      <c r="F57" s="67">
        <f>E57/'２００３年'!E57</f>
        <v>1.0231124807395995</v>
      </c>
      <c r="G57" s="23">
        <v>2148</v>
      </c>
      <c r="H57" s="67">
        <f>G57/'２００３年'!G57</f>
        <v>1.0660049627791564</v>
      </c>
      <c r="I57" s="24">
        <v>2532</v>
      </c>
      <c r="J57" s="67">
        <f>I57/'２００３年'!I57</f>
        <v>1.0815890645023494</v>
      </c>
      <c r="K57" s="23">
        <v>2015</v>
      </c>
      <c r="L57" s="67">
        <f>K57/'２００３年'!K57</f>
        <v>1.1301177790241166</v>
      </c>
      <c r="M57" s="31">
        <f>SUM(O19+O57)</f>
        <v>28073</v>
      </c>
      <c r="N57" s="67">
        <f>M57/P57</f>
        <v>1.1925151862707617</v>
      </c>
      <c r="O57" s="53">
        <f>SUM(P19+C57+E57+G57+I57+K57)</f>
        <v>13531</v>
      </c>
      <c r="P57" s="71">
        <f>'２００３年'!C19+'２００３年'!E19+'２００３年'!G19+'２００３年'!I19+'２００３年'!K19+'２００３年'!M19+'２００３年'!P19+'２００３年'!C57+'２００３年'!E57+'２００３年'!G57+'２００３年'!I57+'２００３年'!K57</f>
        <v>23541</v>
      </c>
    </row>
    <row r="58" spans="1:17" ht="14.25" thickBot="1">
      <c r="A58" s="11"/>
      <c r="B58" s="47" t="s">
        <v>8</v>
      </c>
      <c r="C58" s="43">
        <v>1172</v>
      </c>
      <c r="D58" s="69">
        <f>C58/'２００３年'!C58</f>
        <v>0.9206598586017282</v>
      </c>
      <c r="E58" s="43">
        <v>1386</v>
      </c>
      <c r="F58" s="69">
        <f>E58/'２００３年'!E58</f>
        <v>0.8264758497316637</v>
      </c>
      <c r="G58" s="43">
        <v>1493</v>
      </c>
      <c r="H58" s="69">
        <f>G58/'２００３年'!G58</f>
        <v>1.5141987829614605</v>
      </c>
      <c r="I58" s="44">
        <v>1001</v>
      </c>
      <c r="J58" s="69">
        <f>I58/'２００３年'!I58</f>
        <v>0.8118410381184104</v>
      </c>
      <c r="K58" s="43">
        <v>825</v>
      </c>
      <c r="L58" s="69">
        <f>K58/'２００３年'!K58</f>
        <v>0.7333333333333333</v>
      </c>
      <c r="M58" s="43">
        <f>SUM(O20+O58)</f>
        <v>13135</v>
      </c>
      <c r="N58" s="66">
        <f>M58/P58</f>
        <v>0.8511534473820632</v>
      </c>
      <c r="O58" s="45">
        <f>SUM(P20+C58+E58+G58+I58+K58)</f>
        <v>6901</v>
      </c>
      <c r="P58" s="71">
        <f>'２００３年'!C20+'２００３年'!E20+'２００３年'!G20+'２００３年'!I20+'２００３年'!K20+'２００３年'!M20+'２００３年'!P20+'２００３年'!C58+'２００３年'!E58+'２００３年'!G58+'２００３年'!I58+'２００３年'!K58</f>
        <v>15432</v>
      </c>
      <c r="Q58" s="3"/>
    </row>
    <row r="59" spans="1:16" ht="14.25" thickBot="1">
      <c r="A59" s="11" t="s">
        <v>20</v>
      </c>
      <c r="B59" s="35" t="s">
        <v>9</v>
      </c>
      <c r="C59" s="23">
        <f>SUM(C57:C58)</f>
        <v>3501</v>
      </c>
      <c r="D59" s="69">
        <f>C59/'２００３年'!C59</f>
        <v>1.2371024734982332</v>
      </c>
      <c r="E59" s="23">
        <f>SUM(E57:E58)</f>
        <v>3378</v>
      </c>
      <c r="F59" s="69">
        <f>E59/'２００３年'!E59</f>
        <v>0.9321192052980133</v>
      </c>
      <c r="G59" s="23">
        <f>SUM(G57:G58)</f>
        <v>3641</v>
      </c>
      <c r="H59" s="69">
        <f>G59/'２００３年'!G59</f>
        <v>1.2132622459180273</v>
      </c>
      <c r="I59" s="24">
        <f>SUM(I57:I58)</f>
        <v>3533</v>
      </c>
      <c r="J59" s="69">
        <f>I59/'２００３年'!I59</f>
        <v>0.9885282596530498</v>
      </c>
      <c r="K59" s="23">
        <f>SUM(K57:K58)</f>
        <v>2840</v>
      </c>
      <c r="L59" s="69">
        <f>K59/'２００３年'!K59</f>
        <v>0.9766162310866575</v>
      </c>
      <c r="M59" s="23">
        <f>SUM(M57:M58)</f>
        <v>41208</v>
      </c>
      <c r="N59" s="68">
        <f>M59/P59</f>
        <v>1.0573473943499345</v>
      </c>
      <c r="O59" s="26">
        <f>SUM(O57:O58)</f>
        <v>20432</v>
      </c>
      <c r="P59" s="71">
        <f>'２００３年'!C21+'２００３年'!E21+'２００３年'!G21+'２００３年'!I21+'２００３年'!K21+'２００３年'!M21+'２００３年'!P21+'２００３年'!C59+'２００３年'!E59+'２００３年'!G59+'２００３年'!I59+'２００３年'!K59</f>
        <v>38973</v>
      </c>
    </row>
    <row r="60" spans="1:17" ht="13.5">
      <c r="A60" s="11"/>
      <c r="B60" s="47" t="s">
        <v>10</v>
      </c>
      <c r="C60" s="43">
        <v>8229</v>
      </c>
      <c r="D60" s="69">
        <f>C60/'２００３年'!C60</f>
        <v>1.1491411813992458</v>
      </c>
      <c r="E60" s="43">
        <v>9442</v>
      </c>
      <c r="F60" s="69">
        <f>E60/'２００３年'!E60</f>
        <v>1.047597914124043</v>
      </c>
      <c r="G60" s="43">
        <v>8531</v>
      </c>
      <c r="H60" s="69">
        <f>G60/'２００３年'!G60</f>
        <v>1.0752457776657425</v>
      </c>
      <c r="I60" s="44">
        <v>8361</v>
      </c>
      <c r="J60" s="77">
        <f>I60/'２００３年'!I60</f>
        <v>0.9784669397308368</v>
      </c>
      <c r="K60" s="43">
        <v>7570</v>
      </c>
      <c r="L60" s="69">
        <f>K60/'２００３年'!K60</f>
        <v>0.9947437582128777</v>
      </c>
      <c r="M60" s="43">
        <f>SUM(O22+O60)</f>
        <v>102447</v>
      </c>
      <c r="N60" s="69">
        <f>M60/P60</f>
        <v>1.015150914603936</v>
      </c>
      <c r="O60" s="45">
        <f>SUM(P22+C60+E60+G60+I60+K60)</f>
        <v>50721</v>
      </c>
      <c r="P60" s="71">
        <f>'２００３年'!C22+'２００３年'!E22+'２００３年'!G22+'２００３年'!I22+'２００３年'!K22+'２００３年'!M22+'２００３年'!P22+'２００３年'!C60+'２００３年'!E60+'２００３年'!G60+'２００３年'!I60+'２００３年'!K60</f>
        <v>100918</v>
      </c>
      <c r="Q60" s="3"/>
    </row>
    <row r="61" spans="1:16" ht="14.25" thickBot="1">
      <c r="A61" s="10"/>
      <c r="B61" s="34" t="s">
        <v>11</v>
      </c>
      <c r="C61" s="48">
        <f>C59/C60</f>
        <v>0.4254465913233686</v>
      </c>
      <c r="D61" s="8"/>
      <c r="E61" s="48">
        <f>E59/E60</f>
        <v>0.3577631857657276</v>
      </c>
      <c r="F61" s="8"/>
      <c r="G61" s="48">
        <f>G59/G60</f>
        <v>0.4267963896377916</v>
      </c>
      <c r="H61" s="8"/>
      <c r="I61" s="78">
        <f>I59/I60</f>
        <v>0.4225571103934936</v>
      </c>
      <c r="J61" s="34"/>
      <c r="K61" s="48">
        <f>K59/K60</f>
        <v>0.3751651254953765</v>
      </c>
      <c r="L61" s="34"/>
      <c r="M61" s="48">
        <f>M59/M60</f>
        <v>0.4022372543851943</v>
      </c>
      <c r="N61" s="8"/>
      <c r="O61" s="52">
        <f>O59/O60</f>
        <v>0.40283117446422584</v>
      </c>
      <c r="P61" s="70"/>
    </row>
    <row r="62" spans="1:16" ht="14.25" thickBot="1">
      <c r="A62" s="11"/>
      <c r="B62" s="35" t="s">
        <v>7</v>
      </c>
      <c r="C62" s="49">
        <f>SUM(C52+C57)</f>
        <v>12530</v>
      </c>
      <c r="D62" s="67">
        <f>C62/'２００３年'!C62</f>
        <v>1.0736012338274354</v>
      </c>
      <c r="E62" s="49">
        <f>SUM(E52+E57)</f>
        <v>12710</v>
      </c>
      <c r="F62" s="67">
        <f>E62/'２００３年'!E62</f>
        <v>1.1944366131002726</v>
      </c>
      <c r="G62" s="49">
        <f>SUM(G52+G57)</f>
        <v>10985</v>
      </c>
      <c r="H62" s="67">
        <f>G62/'２００３年'!G62</f>
        <v>1.0377893245158243</v>
      </c>
      <c r="I62" s="49">
        <f>SUM(I52+I57)</f>
        <v>13799</v>
      </c>
      <c r="J62" s="67">
        <f>I62/'２００３年'!I62</f>
        <v>0.9544857162620184</v>
      </c>
      <c r="K62" s="49">
        <f>SUM(K52+K57)</f>
        <v>11869</v>
      </c>
      <c r="L62" s="67">
        <f>K62/'２００３年'!K62</f>
        <v>0.7375714640815312</v>
      </c>
      <c r="M62" s="31">
        <f>SUM(O24+O62)</f>
        <v>166252</v>
      </c>
      <c r="N62" s="66">
        <f>M62/P62</f>
        <v>1.1387981286261293</v>
      </c>
      <c r="O62" s="25">
        <f>SUM(P24+C62+E62+G62+I62+K62)</f>
        <v>75349</v>
      </c>
      <c r="P62" s="71">
        <f>'２００３年'!C24+'２００３年'!E24+'２００３年'!G24+'２００３年'!I24+'２００３年'!K24+'２００３年'!M24+'２００３年'!P24+'２００３年'!C62+'２００３年'!E62+'２００３年'!G62+'２００３年'!I62+'２００３年'!K62</f>
        <v>145989</v>
      </c>
    </row>
    <row r="63" spans="1:17" ht="14.25" thickBot="1">
      <c r="A63" s="11"/>
      <c r="B63" s="47" t="s">
        <v>8</v>
      </c>
      <c r="C63" s="50">
        <f>SUM(C53+C58)</f>
        <v>4818</v>
      </c>
      <c r="D63" s="69">
        <f>C63/'２００３年'!C63</f>
        <v>1.225642330195879</v>
      </c>
      <c r="E63" s="50">
        <f>SUM(E53+E58)</f>
        <v>5716</v>
      </c>
      <c r="F63" s="69">
        <f>E63/'２００３年'!E63</f>
        <v>1.443798939126042</v>
      </c>
      <c r="G63" s="50">
        <f>SUM(G53+G58)</f>
        <v>7060</v>
      </c>
      <c r="H63" s="69">
        <f>G63/'２００３年'!G63</f>
        <v>1.84720041862899</v>
      </c>
      <c r="I63" s="50">
        <f>SUM(I53+I58)</f>
        <v>4440</v>
      </c>
      <c r="J63" s="69">
        <f>I63/'２００３年'!I63</f>
        <v>1.3413897280966767</v>
      </c>
      <c r="K63" s="50">
        <f>SUM(K53+K58)</f>
        <v>4315</v>
      </c>
      <c r="L63" s="69">
        <f>K63/'２００３年'!K63</f>
        <v>1.3091626213592233</v>
      </c>
      <c r="M63" s="43">
        <f>SUM(O25+O63)</f>
        <v>53417</v>
      </c>
      <c r="N63" s="68">
        <f>M63/P63</f>
        <v>0.9277328146166939</v>
      </c>
      <c r="O63" s="45">
        <f>SUM(P25+C63+E63+G63+I63+K63)</f>
        <v>30900</v>
      </c>
      <c r="P63" s="71">
        <f>'２００３年'!C25+'２００３年'!E25+'２００３年'!G25+'２００３年'!I25+'２００３年'!K25+'２００３年'!M25+'２００３年'!P25+'２００３年'!C63+'２００３年'!E63+'２００３年'!G63+'２００３年'!I63+'２００３年'!K63</f>
        <v>57578</v>
      </c>
      <c r="Q63" s="4"/>
    </row>
    <row r="64" spans="1:16" ht="14.25" thickBot="1">
      <c r="A64" s="11" t="s">
        <v>21</v>
      </c>
      <c r="B64" s="35" t="s">
        <v>9</v>
      </c>
      <c r="C64" s="49">
        <f>SUM(C54+C59)</f>
        <v>17348</v>
      </c>
      <c r="D64" s="69">
        <f>C64/'２００３年'!C64</f>
        <v>1.111908729650045</v>
      </c>
      <c r="E64" s="49">
        <f>SUM(E54+E59)</f>
        <v>18426</v>
      </c>
      <c r="F64" s="69">
        <f>E64/'２００３年'!E64</f>
        <v>1.262054794520548</v>
      </c>
      <c r="G64" s="49">
        <f>SUM(G54+G59)</f>
        <v>18045</v>
      </c>
      <c r="H64" s="69">
        <f>G64/'２００３年'!G64</f>
        <v>1.2525161379884777</v>
      </c>
      <c r="I64" s="49">
        <f>SUM(I54+I59)</f>
        <v>18239</v>
      </c>
      <c r="J64" s="69">
        <f>I64/'２００３年'!I64</f>
        <v>1.0265661057015816</v>
      </c>
      <c r="K64" s="49">
        <f>SUM(K54+K59)</f>
        <v>16184</v>
      </c>
      <c r="L64" s="69">
        <f>K64/'２００３年'!K64</f>
        <v>0.8347431400866515</v>
      </c>
      <c r="M64" s="23">
        <f>SUM(M62:M63)</f>
        <v>219669</v>
      </c>
      <c r="N64" s="69">
        <f>M64/P64</f>
        <v>1.079099264615581</v>
      </c>
      <c r="O64" s="26">
        <f>SUM(O62:O63)</f>
        <v>106249</v>
      </c>
      <c r="P64" s="71">
        <f>'２００３年'!C26+'２００３年'!E26+'２００３年'!G26+'２００３年'!I26+'２００３年'!K26+'２００３年'!M26+'２００３年'!P26+'２００３年'!C64+'２００３年'!E64+'２００３年'!G64+'２００３年'!I64+'２００３年'!K64</f>
        <v>203567</v>
      </c>
    </row>
    <row r="65" spans="1:17" ht="13.5">
      <c r="A65" s="11"/>
      <c r="B65" s="47" t="s">
        <v>10</v>
      </c>
      <c r="C65" s="50">
        <f>SUM(C55+C60)</f>
        <v>31264</v>
      </c>
      <c r="D65" s="69">
        <f>C65/'２００３年'!C65</f>
        <v>1.0475456525381135</v>
      </c>
      <c r="E65" s="50">
        <f>SUM(E55+E60)</f>
        <v>36385</v>
      </c>
      <c r="F65" s="69">
        <f>E65/'２００３年'!E65</f>
        <v>1.096627384791585</v>
      </c>
      <c r="G65" s="50">
        <f>SUM(G55+G60)</f>
        <v>36638</v>
      </c>
      <c r="H65" s="69">
        <f>G65/'２００３年'!G65</f>
        <v>1.1830922242314648</v>
      </c>
      <c r="I65" s="50">
        <f>SUM(I55+I60)</f>
        <v>33891</v>
      </c>
      <c r="J65" s="69">
        <f>I65/'２００３年'!I65</f>
        <v>1.0864241064273121</v>
      </c>
      <c r="K65" s="50">
        <f>SUM(K55+K60)</f>
        <v>31403</v>
      </c>
      <c r="L65" s="77">
        <f>K65/'２００３年'!K65</f>
        <v>0.8972285714285714</v>
      </c>
      <c r="M65" s="43">
        <f>SUM(O27+O65)</f>
        <v>415534</v>
      </c>
      <c r="N65" s="69">
        <f>M65/P65</f>
        <v>1.0512715423459527</v>
      </c>
      <c r="O65" s="45">
        <f>SUM(P27+C65+E65+G65+I65+K65)</f>
        <v>203564</v>
      </c>
      <c r="P65" s="71">
        <f>'２００３年'!C27+'２００３年'!E27+'２００３年'!G27+'２００３年'!I27+'２００３年'!K27+'２００３年'!M27+'２００３年'!P27+'２００３年'!C65+'２００３年'!E65+'２００３年'!G65+'２００３年'!I65+'２００３年'!K65</f>
        <v>395268</v>
      </c>
      <c r="Q65" s="3"/>
    </row>
    <row r="66" spans="1:16" ht="14.25" thickBot="1">
      <c r="A66" s="10"/>
      <c r="B66" s="34" t="s">
        <v>11</v>
      </c>
      <c r="C66" s="48">
        <f>C64/C65</f>
        <v>0.5548874104401228</v>
      </c>
      <c r="D66" s="8"/>
      <c r="E66" s="48">
        <f>E64/E65</f>
        <v>0.5064174797306582</v>
      </c>
      <c r="F66" s="8"/>
      <c r="G66" s="48">
        <f>G64/G65</f>
        <v>0.49252142584202196</v>
      </c>
      <c r="H66" s="8"/>
      <c r="I66" s="48">
        <f>I64/I65</f>
        <v>0.5381664748753356</v>
      </c>
      <c r="J66" s="8"/>
      <c r="K66" s="48">
        <f>K64/K65</f>
        <v>0.515364774066172</v>
      </c>
      <c r="L66" s="34"/>
      <c r="M66" s="48">
        <f>M64/M65</f>
        <v>0.5286426622129597</v>
      </c>
      <c r="N66" s="8"/>
      <c r="O66" s="52">
        <f>O64/O65</f>
        <v>0.5219439586567369</v>
      </c>
      <c r="P66" s="70"/>
    </row>
    <row r="67" spans="1:16" ht="14.25" thickBot="1">
      <c r="A67" s="11"/>
      <c r="B67" s="35" t="s">
        <v>7</v>
      </c>
      <c r="C67" s="23">
        <v>1608</v>
      </c>
      <c r="D67" s="67">
        <f>C67/'２００３年'!C67</f>
        <v>0.5338645418326693</v>
      </c>
      <c r="E67" s="23">
        <v>1482</v>
      </c>
      <c r="F67" s="67">
        <f>E67/'２００３年'!E67</f>
        <v>0.6764034687357371</v>
      </c>
      <c r="G67" s="23">
        <v>1421</v>
      </c>
      <c r="H67" s="67">
        <f>G67/'２００３年'!G67</f>
        <v>0.9263363754889179</v>
      </c>
      <c r="I67" s="24">
        <v>2253</v>
      </c>
      <c r="J67" s="67">
        <f>I67/'２００３年'!I67</f>
        <v>1.4304761904761905</v>
      </c>
      <c r="K67" s="23">
        <v>2767</v>
      </c>
      <c r="L67" s="67">
        <v>1.499</v>
      </c>
      <c r="M67" s="31">
        <f>SUM(O29+O67)</f>
        <v>20653</v>
      </c>
      <c r="N67" s="67">
        <f>M67/P67</f>
        <v>0.6611075544174135</v>
      </c>
      <c r="O67" s="25">
        <f>SUM(P29+C67+E67+G67+I67+K67)</f>
        <v>11207</v>
      </c>
      <c r="P67" s="71">
        <f>'２００３年'!C29+'２００３年'!E29+'２００３年'!G29+'２００３年'!I29+'２００３年'!K29+'２００３年'!M29+'２００３年'!P29+'２００３年'!C67+'２００３年'!E67+'２００３年'!G67+'２００３年'!I67+'２００３年'!K67</f>
        <v>31240</v>
      </c>
    </row>
    <row r="68" spans="1:17" ht="14.25" thickBot="1">
      <c r="A68" s="11"/>
      <c r="B68" s="47" t="s">
        <v>8</v>
      </c>
      <c r="C68" s="43">
        <v>4318</v>
      </c>
      <c r="D68" s="69">
        <f>C68/'２００３年'!C68</f>
        <v>0.7981515711645102</v>
      </c>
      <c r="E68" s="43">
        <v>12182</v>
      </c>
      <c r="F68" s="69">
        <f>E68/'２００３年'!E68</f>
        <v>2.792755616689592</v>
      </c>
      <c r="G68" s="43">
        <v>5324</v>
      </c>
      <c r="H68" s="69">
        <f>G68/'２００３年'!G68</f>
        <v>1.1255813953488372</v>
      </c>
      <c r="I68" s="43">
        <v>4250</v>
      </c>
      <c r="J68" s="69">
        <f>I68/'２００３年'!I68</f>
        <v>1.0099809885931559</v>
      </c>
      <c r="K68" s="43">
        <v>3716</v>
      </c>
      <c r="L68" s="69">
        <f>K68/'２００３年'!K68</f>
        <v>0.8902731193100144</v>
      </c>
      <c r="M68" s="43">
        <f>SUM(O30+O68)</f>
        <v>63325</v>
      </c>
      <c r="N68" s="66">
        <f>M68/P68</f>
        <v>0.9269967209275091</v>
      </c>
      <c r="O68" s="45">
        <f>SUM(P30+C68+E68+G68+I68+K68)</f>
        <v>35537</v>
      </c>
      <c r="P68" s="71">
        <f>'２００３年'!C30+'２００３年'!E30+'２００３年'!G30+'２００３年'!I30+'２００３年'!K30+'２００３年'!M30+'２００３年'!P30+'２００３年'!C68+'２００３年'!E68+'２００３年'!G68+'２００３年'!I68+'２００３年'!K68</f>
        <v>68312</v>
      </c>
      <c r="Q68" s="3"/>
    </row>
    <row r="69" spans="1:16" ht="14.25" thickBot="1">
      <c r="A69" s="11" t="s">
        <v>22</v>
      </c>
      <c r="B69" s="35" t="s">
        <v>9</v>
      </c>
      <c r="C69" s="23">
        <f>SUM(C67:C68)</f>
        <v>5926</v>
      </c>
      <c r="D69" s="69">
        <f>C69/'２００３年'!C69</f>
        <v>0.7036333412491095</v>
      </c>
      <c r="E69" s="23">
        <f>SUM(E67:E68)</f>
        <v>13664</v>
      </c>
      <c r="F69" s="69">
        <f>E69/'２００３年'!E69</f>
        <v>2.085151838852434</v>
      </c>
      <c r="G69" s="23">
        <f>SUM(G67:G68)</f>
        <v>6745</v>
      </c>
      <c r="H69" s="69">
        <f>G69/'２００３年'!G69</f>
        <v>1.0767879948914432</v>
      </c>
      <c r="I69" s="23">
        <f>SUM(I67:I68)</f>
        <v>6503</v>
      </c>
      <c r="J69" s="69">
        <f>I69/'２００３年'!I69</f>
        <v>1.1245028531903856</v>
      </c>
      <c r="K69" s="23">
        <f>SUM(K67:K68)</f>
        <v>6483</v>
      </c>
      <c r="L69" s="69">
        <f>K69/'２００３年'!K69</f>
        <v>1.0769102990033224</v>
      </c>
      <c r="M69" s="23">
        <f>SUM(M67:M68)</f>
        <v>83978</v>
      </c>
      <c r="N69" s="68">
        <f>M69/P69</f>
        <v>0.8435591449694632</v>
      </c>
      <c r="O69" s="26">
        <f>SUM(O67:O68)</f>
        <v>46744</v>
      </c>
      <c r="P69" s="71">
        <f>'２００３年'!C31+'２００３年'!E31+'２００３年'!G31+'２００３年'!I31+'２００３年'!K31+'２００３年'!M31+'２００３年'!P31+'２００３年'!C69+'２００３年'!E69+'２００３年'!G69+'２００３年'!I69+'２００３年'!K69</f>
        <v>99552</v>
      </c>
    </row>
    <row r="70" spans="1:17" ht="13.5">
      <c r="A70" s="11"/>
      <c r="B70" s="47" t="s">
        <v>10</v>
      </c>
      <c r="C70" s="43">
        <v>9008</v>
      </c>
      <c r="D70" s="69">
        <f>C70/'２００３年'!C70</f>
        <v>0.8440779610194903</v>
      </c>
      <c r="E70" s="43">
        <v>16645</v>
      </c>
      <c r="F70" s="77">
        <f>E70/'２００３年'!E70</f>
        <v>1.69397516792184</v>
      </c>
      <c r="G70" s="43">
        <v>8945</v>
      </c>
      <c r="H70" s="77">
        <f>G70/'２００３年'!G70</f>
        <v>0.9738704409363091</v>
      </c>
      <c r="I70" s="43">
        <v>8949</v>
      </c>
      <c r="J70" s="77">
        <f>I70/'２００３年'!I70</f>
        <v>0.9865505456950722</v>
      </c>
      <c r="K70" s="43">
        <v>9108</v>
      </c>
      <c r="L70" s="69">
        <f>K70/'２００３年'!K70</f>
        <v>1.046896551724138</v>
      </c>
      <c r="M70" s="43">
        <f>SUM(O32+O70)</f>
        <v>113225</v>
      </c>
      <c r="N70" s="68">
        <f>M70/P70</f>
        <v>0.8497504596795377</v>
      </c>
      <c r="O70" s="45">
        <f>SUM(P32+C70+E70+G70+I70+K70)</f>
        <v>62894</v>
      </c>
      <c r="P70" s="71">
        <f>'２００３年'!C32+'２００３年'!E32+'２００３年'!G32+'２００３年'!I32+'２００３年'!K32+'２００３年'!M32+'２００３年'!P32+'２００３年'!C70+'２００３年'!E70+'２００３年'!G70+'２００３年'!I70+'２００３年'!K70</f>
        <v>133245</v>
      </c>
      <c r="Q70" s="3"/>
    </row>
    <row r="71" spans="1:16" ht="14.25" thickBot="1">
      <c r="A71" s="10"/>
      <c r="B71" s="34" t="s">
        <v>11</v>
      </c>
      <c r="C71" s="48">
        <f>C69/C70</f>
        <v>0.6578596802841918</v>
      </c>
      <c r="D71" s="8"/>
      <c r="E71" s="48">
        <f>E69/E70</f>
        <v>0.8209071793331331</v>
      </c>
      <c r="F71" s="34"/>
      <c r="G71" s="48">
        <f>G69/G70</f>
        <v>0.7540525433202907</v>
      </c>
      <c r="H71" s="8"/>
      <c r="I71" s="48">
        <f>I69/I70</f>
        <v>0.7266733713264052</v>
      </c>
      <c r="J71" s="8"/>
      <c r="K71" s="48">
        <f>K69/K70</f>
        <v>0.7117918313570487</v>
      </c>
      <c r="L71" s="34"/>
      <c r="M71" s="48">
        <f>M69/M70</f>
        <v>0.7416913225877677</v>
      </c>
      <c r="N71" s="51"/>
      <c r="O71" s="52">
        <f>O69/O70</f>
        <v>0.7432187490062645</v>
      </c>
      <c r="P71" s="70"/>
    </row>
    <row r="72" spans="1:16" ht="14.25" thickBot="1">
      <c r="A72" s="87"/>
      <c r="B72" s="35" t="s">
        <v>7</v>
      </c>
      <c r="C72" s="31">
        <v>48687</v>
      </c>
      <c r="D72" s="67">
        <f>C72/'２００３年'!C72</f>
        <v>1.195741336542476</v>
      </c>
      <c r="E72" s="31">
        <v>38693</v>
      </c>
      <c r="F72" s="67">
        <f>E72/'２００３年'!E72</f>
        <v>0.9828790611425814</v>
      </c>
      <c r="G72" s="23">
        <v>34390</v>
      </c>
      <c r="H72" s="67">
        <f>G72/'２００３年'!G72</f>
        <v>0.8666397863010937</v>
      </c>
      <c r="I72" s="31">
        <v>30396</v>
      </c>
      <c r="J72" s="67">
        <f>I72/'２００３年'!I72</f>
        <v>0.7852437417654808</v>
      </c>
      <c r="K72" s="31">
        <v>33003</v>
      </c>
      <c r="L72" s="67">
        <f>K72/'２００３年'!K72</f>
        <v>0.8890415387101988</v>
      </c>
      <c r="M72" s="31">
        <f>SUM(O34+O72)</f>
        <v>457530</v>
      </c>
      <c r="N72" s="66">
        <f>M72/P72</f>
        <v>0.9818998892618314</v>
      </c>
      <c r="O72" s="25">
        <f>SUM(P34+C72+E72+G72+I72+K72)</f>
        <v>228855</v>
      </c>
      <c r="P72" s="71">
        <f>'２００３年'!C34+'２００３年'!E34+'２００３年'!G34+'２００３年'!I34+'２００３年'!K34+'２００３年'!M34+'２００３年'!P34+'２００３年'!C72+'２００３年'!E72+'２００３年'!G72+'２００３年'!I72+'２００３年'!K72</f>
        <v>465964</v>
      </c>
    </row>
    <row r="73" spans="1:16" ht="14.25" thickBot="1">
      <c r="A73" s="11"/>
      <c r="B73" s="47" t="s">
        <v>8</v>
      </c>
      <c r="C73" s="43">
        <v>8021</v>
      </c>
      <c r="D73" s="69">
        <f>C73/'２００３年'!C73</f>
        <v>0.8175517276526348</v>
      </c>
      <c r="E73" s="43">
        <v>8711</v>
      </c>
      <c r="F73" s="69">
        <f>E73/'２００３年'!E73</f>
        <v>0.7973455377574371</v>
      </c>
      <c r="G73" s="43">
        <v>7747</v>
      </c>
      <c r="H73" s="69">
        <f>G73/'２００３年'!G73</f>
        <v>0.9030189998834363</v>
      </c>
      <c r="I73" s="43">
        <v>8785</v>
      </c>
      <c r="J73" s="69">
        <f>I73/'２００３年'!I73</f>
        <v>0.9708255055807271</v>
      </c>
      <c r="K73" s="43">
        <v>7152</v>
      </c>
      <c r="L73" s="69">
        <f>K73/'２００３年'!K73</f>
        <v>0.7417548226509023</v>
      </c>
      <c r="M73" s="43">
        <f>SUM(O35+O73)</f>
        <v>103760</v>
      </c>
      <c r="N73" s="68">
        <f>M73/P73</f>
        <v>0.8903380813454608</v>
      </c>
      <c r="O73" s="45">
        <f>SUM(P35+C73+E73+G73+I73+K73)</f>
        <v>48763</v>
      </c>
      <c r="P73" s="71">
        <f>'２００３年'!C35+'２００３年'!E35+'２００３年'!G35+'２００３年'!I35+'２００３年'!K35+'２００３年'!M35+'２００３年'!P35+'２００３年'!C73+'２００３年'!E73+'２００３年'!G73+'２００３年'!I73+'２００３年'!K73</f>
        <v>116540</v>
      </c>
    </row>
    <row r="74" spans="1:16" ht="14.25" thickBot="1">
      <c r="A74" s="11" t="s">
        <v>23</v>
      </c>
      <c r="B74" s="35" t="s">
        <v>9</v>
      </c>
      <c r="C74" s="23">
        <f>SUM(C72:C73)</f>
        <v>56708</v>
      </c>
      <c r="D74" s="69">
        <f>C74/'２００３年'!C74</f>
        <v>1.1223084230525648</v>
      </c>
      <c r="E74" s="23">
        <f>SUM(E72:E73)</f>
        <v>47404</v>
      </c>
      <c r="F74" s="69">
        <f>E74/'２００３年'!E74</f>
        <v>0.9425753598981945</v>
      </c>
      <c r="G74" s="23">
        <f>SUM(G72:G73)</f>
        <v>42137</v>
      </c>
      <c r="H74" s="69">
        <f>G74/'２００３年'!G74</f>
        <v>0.8731066492613083</v>
      </c>
      <c r="I74" s="23">
        <f>SUM(I72:I73)</f>
        <v>39181</v>
      </c>
      <c r="J74" s="69">
        <f>I74/'２００３年'!I74</f>
        <v>0.8204070522216174</v>
      </c>
      <c r="K74" s="23">
        <f>SUM(K72:K73)</f>
        <v>40155</v>
      </c>
      <c r="L74" s="69">
        <f>K74/'２００３年'!K74</f>
        <v>0.8586733384654863</v>
      </c>
      <c r="M74" s="23">
        <f>SUM(M72:M73)</f>
        <v>561290</v>
      </c>
      <c r="N74" s="68">
        <f>M74/P74</f>
        <v>0.9635813659648689</v>
      </c>
      <c r="O74" s="26">
        <f>SUM(O72:O73)</f>
        <v>277618</v>
      </c>
      <c r="P74" s="71">
        <f>'２００３年'!C36+'２００３年'!E36+'２００３年'!G36+'２００３年'!I36+'２００３年'!K36+'２００３年'!M36+'２００３年'!P36+'２００３年'!C74+'２００３年'!E74+'２００３年'!G74+'２００３年'!I74+'２００３年'!K74</f>
        <v>582504</v>
      </c>
    </row>
    <row r="75" spans="1:17" ht="13.5">
      <c r="A75" s="11"/>
      <c r="B75" s="47" t="s">
        <v>10</v>
      </c>
      <c r="C75" s="43">
        <v>68741</v>
      </c>
      <c r="D75" s="69">
        <f>C75/'２００３年'!C75</f>
        <v>1.0898122899359504</v>
      </c>
      <c r="E75" s="43">
        <v>57949</v>
      </c>
      <c r="F75" s="77">
        <f>E75/'２００３年'!E75</f>
        <v>0.9336373010246826</v>
      </c>
      <c r="G75" s="43">
        <v>52890</v>
      </c>
      <c r="H75" s="69">
        <f>G75/'２００３年'!G75</f>
        <v>0.8696867549124394</v>
      </c>
      <c r="I75" s="43">
        <v>49207</v>
      </c>
      <c r="J75" s="69">
        <f>I75/'２００３年'!I75</f>
        <v>0.8552235952517511</v>
      </c>
      <c r="K75" s="43">
        <v>53678</v>
      </c>
      <c r="L75" s="69">
        <f>K75/'２００３年'!K75</f>
        <v>0.9587240350783189</v>
      </c>
      <c r="M75" s="43">
        <f>SUM(O37+O75)</f>
        <v>689368</v>
      </c>
      <c r="N75" s="69">
        <f>M75/P75</f>
        <v>0.9496381867598257</v>
      </c>
      <c r="O75" s="45">
        <f>SUM(P37+C75+E75+G75+I75+K75)</f>
        <v>344897</v>
      </c>
      <c r="P75" s="71">
        <f>'２００３年'!C37+'２００３年'!E37+'２００３年'!G37+'２００３年'!I37+'２００３年'!K37+'２００３年'!M37+'２００３年'!P37+'２００３年'!C75+'２００３年'!E75+'２００３年'!G75+'２００３年'!I75+'２００３年'!K75</f>
        <v>725927</v>
      </c>
      <c r="Q75" s="3"/>
    </row>
    <row r="76" spans="1:17" ht="14.25" thickBot="1">
      <c r="A76" s="10"/>
      <c r="B76" s="34" t="s">
        <v>11</v>
      </c>
      <c r="C76" s="48">
        <f>C74/C75</f>
        <v>0.8249516300315678</v>
      </c>
      <c r="D76" s="34"/>
      <c r="E76" s="48">
        <f>E74/E75</f>
        <v>0.8180296467583564</v>
      </c>
      <c r="F76" s="34"/>
      <c r="G76" s="48">
        <f>G74/G75</f>
        <v>0.7966912459822273</v>
      </c>
      <c r="H76" s="34"/>
      <c r="I76" s="48">
        <f>I74/I75</f>
        <v>0.7962485012294999</v>
      </c>
      <c r="J76" s="34"/>
      <c r="K76" s="48">
        <f>K74/K75</f>
        <v>0.748071835761392</v>
      </c>
      <c r="L76" s="34"/>
      <c r="M76" s="48">
        <f>M74/M75</f>
        <v>0.8142095368511448</v>
      </c>
      <c r="N76" s="34"/>
      <c r="O76" s="52">
        <f>O74/O75</f>
        <v>0.8049301675572708</v>
      </c>
      <c r="P76" s="70"/>
      <c r="Q76" s="4"/>
    </row>
  </sheetData>
  <mergeCells count="14">
    <mergeCell ref="A1:N1"/>
    <mergeCell ref="C2:D2"/>
    <mergeCell ref="E2:F2"/>
    <mergeCell ref="G2:H2"/>
    <mergeCell ref="I2:J2"/>
    <mergeCell ref="K2:L2"/>
    <mergeCell ref="M2:N2"/>
    <mergeCell ref="P2:Q2"/>
    <mergeCell ref="C40:D40"/>
    <mergeCell ref="E40:F40"/>
    <mergeCell ref="G40:H40"/>
    <mergeCell ref="I40:J40"/>
    <mergeCell ref="K40:L40"/>
    <mergeCell ref="M40:N40"/>
  </mergeCells>
  <printOptions/>
  <pageMargins left="0.47" right="0.28" top="0.73" bottom="0.55" header="0.39" footer="0.512"/>
  <pageSetup horizontalDpi="360" verticalDpi="36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selection activeCell="A1" sqref="A1:N1"/>
    </sheetView>
  </sheetViews>
  <sheetFormatPr defaultColWidth="9.00390625" defaultRowHeight="13.5"/>
  <sheetData>
    <row r="1" spans="1:17" ht="18.75">
      <c r="A1" s="173" t="s">
        <v>35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06"/>
      <c r="P1" s="106"/>
      <c r="Q1" s="106"/>
    </row>
    <row r="2" spans="1:17" ht="13.5">
      <c r="A2" s="99" t="s">
        <v>1</v>
      </c>
      <c r="B2" s="100" t="s">
        <v>2</v>
      </c>
      <c r="C2" s="172" t="s">
        <v>3</v>
      </c>
      <c r="D2" s="170"/>
      <c r="E2" s="172" t="s">
        <v>4</v>
      </c>
      <c r="F2" s="170"/>
      <c r="G2" s="172" t="s">
        <v>12</v>
      </c>
      <c r="H2" s="170"/>
      <c r="I2" s="172" t="s">
        <v>13</v>
      </c>
      <c r="J2" s="170"/>
      <c r="K2" s="172" t="s">
        <v>14</v>
      </c>
      <c r="L2" s="170"/>
      <c r="M2" s="172" t="s">
        <v>15</v>
      </c>
      <c r="N2" s="170"/>
      <c r="O2" s="20" t="s">
        <v>16</v>
      </c>
      <c r="P2" s="169" t="s">
        <v>24</v>
      </c>
      <c r="Q2" s="170"/>
    </row>
    <row r="3" spans="1:17" ht="14.25" thickBot="1">
      <c r="A3" s="10"/>
      <c r="B3" s="34"/>
      <c r="C3" s="63" t="s">
        <v>5</v>
      </c>
      <c r="D3" s="18" t="s">
        <v>6</v>
      </c>
      <c r="E3" s="63" t="s">
        <v>5</v>
      </c>
      <c r="F3" s="18" t="s">
        <v>6</v>
      </c>
      <c r="G3" s="63" t="s">
        <v>5</v>
      </c>
      <c r="H3" s="18" t="s">
        <v>6</v>
      </c>
      <c r="I3" s="98" t="s">
        <v>5</v>
      </c>
      <c r="J3" s="51" t="s">
        <v>6</v>
      </c>
      <c r="K3" s="62" t="s">
        <v>5</v>
      </c>
      <c r="L3" s="51" t="s">
        <v>6</v>
      </c>
      <c r="M3" s="63" t="s">
        <v>5</v>
      </c>
      <c r="N3" s="18" t="s">
        <v>6</v>
      </c>
      <c r="O3" s="18"/>
      <c r="P3" s="64" t="s">
        <v>5</v>
      </c>
      <c r="Q3" s="18" t="s">
        <v>6</v>
      </c>
    </row>
    <row r="4" spans="1:17" ht="14.25" thickBot="1">
      <c r="A4" s="11"/>
      <c r="B4" s="37" t="s">
        <v>7</v>
      </c>
      <c r="C4" s="76">
        <v>5721</v>
      </c>
      <c r="D4" s="67">
        <f>C4/'２００４年'!C4</f>
        <v>0.7995807127882599</v>
      </c>
      <c r="E4" s="38">
        <v>6821</v>
      </c>
      <c r="F4" s="67">
        <f>E4/'２００４年'!E4</f>
        <v>1.2921007766622465</v>
      </c>
      <c r="G4" s="38">
        <v>7612</v>
      </c>
      <c r="H4" s="67">
        <f>G4/'２００４年'!G4</f>
        <v>1.0591345484903298</v>
      </c>
      <c r="I4" s="76">
        <v>7740</v>
      </c>
      <c r="J4" s="67">
        <f>I4/'２００４年'!I4</f>
        <v>1.4298910031405874</v>
      </c>
      <c r="K4" s="101">
        <v>6343</v>
      </c>
      <c r="L4" s="67">
        <f>K4/'２００４年'!K4</f>
        <v>1.0591083653364501</v>
      </c>
      <c r="M4" s="38">
        <v>5505</v>
      </c>
      <c r="N4" s="67">
        <f>M4/'２００４年'!M4</f>
        <v>0.7371451526513123</v>
      </c>
      <c r="O4" s="40">
        <f>SUM(C4+E4+G4+I4+K4+M4)</f>
        <v>39742</v>
      </c>
      <c r="P4" s="32">
        <v>5156</v>
      </c>
      <c r="Q4" s="67">
        <f>P4/'２００４年'!P4</f>
        <v>0.8464948284353965</v>
      </c>
    </row>
    <row r="5" spans="1:17" ht="14.25" thickBot="1">
      <c r="A5" s="11"/>
      <c r="B5" s="47" t="s">
        <v>8</v>
      </c>
      <c r="C5" s="96">
        <v>2875</v>
      </c>
      <c r="D5" s="67">
        <f>C5/'２００４年'!C5</f>
        <v>0.5704365079365079</v>
      </c>
      <c r="E5" s="43">
        <v>4895</v>
      </c>
      <c r="F5" s="67">
        <f>E5/'２００４年'!E5</f>
        <v>0.7646048109965635</v>
      </c>
      <c r="G5" s="43">
        <v>5393</v>
      </c>
      <c r="H5" s="67">
        <f>G5/'２００４年'!G5</f>
        <v>1.0820626003210272</v>
      </c>
      <c r="I5" s="43">
        <v>4811</v>
      </c>
      <c r="J5" s="67">
        <f>I5/'２００４年'!I5</f>
        <v>1.2232392575642004</v>
      </c>
      <c r="K5" s="102">
        <v>3121</v>
      </c>
      <c r="L5" s="67">
        <f>K5/'２００４年'!K5</f>
        <v>0.8302740090449587</v>
      </c>
      <c r="M5" s="43">
        <v>3602</v>
      </c>
      <c r="N5" s="67">
        <f>M5/'２００４年'!M5</f>
        <v>0.8804693229039354</v>
      </c>
      <c r="O5" s="45">
        <f>SUM(C5+E5+G5+I5+K5+M5)</f>
        <v>24697</v>
      </c>
      <c r="P5" s="42">
        <v>3955</v>
      </c>
      <c r="Q5" s="67">
        <f>P5/'２００４年'!P5</f>
        <v>0.8212209302325582</v>
      </c>
    </row>
    <row r="6" spans="1:17" ht="14.25" thickBot="1">
      <c r="A6" s="11" t="s">
        <v>17</v>
      </c>
      <c r="B6" s="35" t="s">
        <v>9</v>
      </c>
      <c r="C6" s="82">
        <f>SUM(C4:C5)</f>
        <v>8596</v>
      </c>
      <c r="D6" s="67">
        <f>C6/'２００４年'!C6</f>
        <v>0.7048790487904879</v>
      </c>
      <c r="E6" s="93">
        <f>SUM(E4:E5)</f>
        <v>11716</v>
      </c>
      <c r="F6" s="67">
        <f>E6/'２００４年'!E6</f>
        <v>1.0029963188083213</v>
      </c>
      <c r="G6" s="93">
        <f>SUM(G4:G5)</f>
        <v>13005</v>
      </c>
      <c r="H6" s="67">
        <f>G6/'２００４年'!G6</f>
        <v>1.0685235395612522</v>
      </c>
      <c r="I6" s="93">
        <f>SUM(I4:I5)</f>
        <v>12551</v>
      </c>
      <c r="J6" s="67">
        <f>I6/'２００４年'!I6</f>
        <v>1.342927455595977</v>
      </c>
      <c r="K6" s="93">
        <f>SUM(K4:K5)</f>
        <v>9464</v>
      </c>
      <c r="L6" s="67">
        <f>K6/'２００４年'!K6</f>
        <v>0.9708658186294624</v>
      </c>
      <c r="M6" s="93">
        <f>SUM(M4:M5)</f>
        <v>9107</v>
      </c>
      <c r="N6" s="67">
        <f>M6/'２００４年'!M6</f>
        <v>0.7878709230902328</v>
      </c>
      <c r="O6" s="94">
        <f>SUM(C6+E6+G6+I6+K6+M6)</f>
        <v>64439</v>
      </c>
      <c r="P6" s="93">
        <f>SUM(P4:P5)</f>
        <v>9111</v>
      </c>
      <c r="Q6" s="67">
        <f>P6/'２００４年'!P6</f>
        <v>0.8353351058952966</v>
      </c>
    </row>
    <row r="7" spans="1:17" ht="13.5">
      <c r="A7" s="11"/>
      <c r="B7" s="47" t="s">
        <v>10</v>
      </c>
      <c r="C7" s="93">
        <v>16071</v>
      </c>
      <c r="D7" s="67">
        <f>C7/'２００４年'!C7</f>
        <v>0.8597795848491333</v>
      </c>
      <c r="E7" s="93">
        <v>19705</v>
      </c>
      <c r="F7" s="67">
        <f>E7/'２００４年'!E7</f>
        <v>0.93393051803403</v>
      </c>
      <c r="G7" s="93">
        <v>24084</v>
      </c>
      <c r="H7" s="67">
        <f>G7/'２００４年'!G7</f>
        <v>1.0612964350240162</v>
      </c>
      <c r="I7" s="93">
        <v>20472</v>
      </c>
      <c r="J7" s="67">
        <f>I7/'２００４年'!I7</f>
        <v>1.1357558945908461</v>
      </c>
      <c r="K7" s="102">
        <v>15728</v>
      </c>
      <c r="L7" s="67">
        <f>K7/'２００４年'!K7</f>
        <v>0.9294958926777377</v>
      </c>
      <c r="M7" s="93">
        <v>15866</v>
      </c>
      <c r="N7" s="67">
        <f>M7/'２００４年'!M7</f>
        <v>0.8108135731807032</v>
      </c>
      <c r="O7" s="94">
        <f>SUM(C7+E7+G7+I7+K7+M7)</f>
        <v>111926</v>
      </c>
      <c r="P7" s="95">
        <v>17454</v>
      </c>
      <c r="Q7" s="67">
        <f>P7/'２００４年'!P7</f>
        <v>0.8920576510272923</v>
      </c>
    </row>
    <row r="8" spans="1:17" ht="14.25" thickBot="1">
      <c r="A8" s="10"/>
      <c r="B8" s="34" t="s">
        <v>11</v>
      </c>
      <c r="C8" s="48">
        <f>C6/C7</f>
        <v>0.5348764855951714</v>
      </c>
      <c r="D8" s="8"/>
      <c r="E8" s="48">
        <f>E6/E7</f>
        <v>0.5945699061151992</v>
      </c>
      <c r="F8" s="8"/>
      <c r="G8" s="48">
        <f>G6/G7</f>
        <v>0.5399850523168909</v>
      </c>
      <c r="H8" s="28"/>
      <c r="I8" s="48">
        <f>I6/I7</f>
        <v>0.6130812817506839</v>
      </c>
      <c r="J8" s="34"/>
      <c r="K8" s="48">
        <f>K6/K7</f>
        <v>0.6017293997965412</v>
      </c>
      <c r="L8" s="34"/>
      <c r="M8" s="48">
        <f>M6/M7</f>
        <v>0.5739947056599016</v>
      </c>
      <c r="N8" s="77">
        <f>M8/'２００２年'!M8</f>
        <v>0.9562090282762706</v>
      </c>
      <c r="O8" s="78">
        <f>O6/O7</f>
        <v>0.5757286064006576</v>
      </c>
      <c r="P8" s="79">
        <f>P6/P7</f>
        <v>0.5220006875214851</v>
      </c>
      <c r="Q8" s="8"/>
    </row>
    <row r="9" spans="1:17" ht="14.25" thickBot="1">
      <c r="A9" s="11"/>
      <c r="B9" s="35" t="s">
        <v>7</v>
      </c>
      <c r="C9" s="23">
        <v>7688</v>
      </c>
      <c r="D9" s="67">
        <f>C9/'２００４年'!C9</f>
        <v>0.9041514759496648</v>
      </c>
      <c r="E9" s="91">
        <v>6132</v>
      </c>
      <c r="F9" s="67">
        <f>E9/'２００４年'!E9</f>
        <v>0.8020928711576194</v>
      </c>
      <c r="G9" s="23">
        <v>8191</v>
      </c>
      <c r="H9" s="67">
        <f>G9/'２００４年'!G9</f>
        <v>1.0463719979560553</v>
      </c>
      <c r="I9" s="23">
        <v>6623</v>
      </c>
      <c r="J9" s="67">
        <f>I9/'２００４年'!I9</f>
        <v>0.972254844392249</v>
      </c>
      <c r="K9" s="101">
        <v>5823</v>
      </c>
      <c r="L9" s="67">
        <f>K9/'２００４年'!K9</f>
        <v>0.7198664853504759</v>
      </c>
      <c r="M9" s="23">
        <v>5653</v>
      </c>
      <c r="N9" s="67">
        <f>M9/'２００４年'!M9</f>
        <v>0.5502774262630196</v>
      </c>
      <c r="O9" s="40">
        <f>SUM(C9+E9+G9+I9+K9+M9)</f>
        <v>40110</v>
      </c>
      <c r="P9" s="21">
        <v>8844</v>
      </c>
      <c r="Q9" s="67">
        <f>P9/'２００４年'!P9</f>
        <v>0.8446184700601662</v>
      </c>
    </row>
    <row r="10" spans="1:17" ht="14.25" thickBot="1">
      <c r="A10" s="11"/>
      <c r="B10" s="47" t="s">
        <v>8</v>
      </c>
      <c r="C10" s="43">
        <v>707</v>
      </c>
      <c r="D10" s="67">
        <f>C10/'２００４年'!C10</f>
        <v>0.9451871657754011</v>
      </c>
      <c r="E10" s="92">
        <v>461</v>
      </c>
      <c r="F10" s="67">
        <f>E10/'２００４年'!E10</f>
        <v>0.39948006932409014</v>
      </c>
      <c r="G10" s="43">
        <v>1204</v>
      </c>
      <c r="H10" s="67">
        <f>G10/'２００４年'!G10</f>
        <v>2.356164383561644</v>
      </c>
      <c r="I10" s="43">
        <v>976</v>
      </c>
      <c r="J10" s="67">
        <f>I10/'２００４年'!I10</f>
        <v>1.1090909090909091</v>
      </c>
      <c r="K10" s="102">
        <v>831</v>
      </c>
      <c r="L10" s="67">
        <f>K10/'２００４年'!K10</f>
        <v>0.9443181818181818</v>
      </c>
      <c r="M10" s="43">
        <v>707</v>
      </c>
      <c r="N10" s="67">
        <f>M10/'２００４年'!M10</f>
        <v>0.7442105263157894</v>
      </c>
      <c r="O10" s="40">
        <f>SUM(C10+E10+G10+I10+K10+M10)</f>
        <v>4886</v>
      </c>
      <c r="P10" s="42">
        <v>914</v>
      </c>
      <c r="Q10" s="67">
        <f>P10/'２００４年'!P10</f>
        <v>1.4236760124610592</v>
      </c>
    </row>
    <row r="11" spans="1:17" ht="14.25" thickBot="1">
      <c r="A11" s="11" t="s">
        <v>18</v>
      </c>
      <c r="B11" s="35" t="s">
        <v>9</v>
      </c>
      <c r="C11" s="23">
        <f>SUM(C9:C10)</f>
        <v>8395</v>
      </c>
      <c r="D11" s="67">
        <f>C11/'２００４年'!C11</f>
        <v>0.9074694627607827</v>
      </c>
      <c r="E11" s="93">
        <f>SUM(E9:E10)</f>
        <v>6593</v>
      </c>
      <c r="F11" s="67">
        <f>E11/'２００４年'!E11</f>
        <v>0.7492896920104557</v>
      </c>
      <c r="G11" s="23">
        <f>SUM(G9:G10)</f>
        <v>9395</v>
      </c>
      <c r="H11" s="67">
        <f>G11/'２００４年'!G11</f>
        <v>1.1266338889555103</v>
      </c>
      <c r="I11" s="23">
        <f>SUM(I9:I10)</f>
        <v>7599</v>
      </c>
      <c r="J11" s="67">
        <f>I11/'２００４年'!I11</f>
        <v>0.9879095163806553</v>
      </c>
      <c r="K11" s="23">
        <f>SUM(K9:K10)</f>
        <v>6654</v>
      </c>
      <c r="L11" s="67">
        <f>K11/'２００４年'!K11</f>
        <v>0.741888727840339</v>
      </c>
      <c r="M11" s="93">
        <f>SUM(M9:M10)</f>
        <v>6360</v>
      </c>
      <c r="N11" s="67">
        <f>M11/'２００４年'!M11</f>
        <v>0.5666933974873029</v>
      </c>
      <c r="O11" s="25">
        <f>SUM(C11+E11+G11+I11+K11+M11)</f>
        <v>44996</v>
      </c>
      <c r="P11" s="21">
        <f>SUM(P9:P10)</f>
        <v>9758</v>
      </c>
      <c r="Q11" s="67">
        <f>P11/'２００４年'!P11</f>
        <v>0.8780707279762441</v>
      </c>
    </row>
    <row r="12" spans="1:17" ht="13.5">
      <c r="A12" s="11"/>
      <c r="B12" s="47" t="s">
        <v>10</v>
      </c>
      <c r="C12" s="43">
        <v>13203</v>
      </c>
      <c r="D12" s="67">
        <f>C12/'２００４年'!C12</f>
        <v>0.8000848382014302</v>
      </c>
      <c r="E12" s="43">
        <v>12327</v>
      </c>
      <c r="F12" s="67">
        <f>E12/'２００４年'!E12</f>
        <v>0.797244858362437</v>
      </c>
      <c r="G12" s="43">
        <v>16154</v>
      </c>
      <c r="H12" s="67">
        <f>G12/'２００４年'!G12</f>
        <v>0.8848113052527797</v>
      </c>
      <c r="I12" s="43">
        <v>12605</v>
      </c>
      <c r="J12" s="67">
        <f>I12/'２００４年'!I12</f>
        <v>0.9124800926596207</v>
      </c>
      <c r="K12" s="102">
        <v>10811</v>
      </c>
      <c r="L12" s="67">
        <f>K12/'２００４年'!K12</f>
        <v>0.7210698325885413</v>
      </c>
      <c r="M12" s="43">
        <v>10002</v>
      </c>
      <c r="N12" s="67">
        <f>M12/'２００４年'!M12</f>
        <v>0.5310608474036317</v>
      </c>
      <c r="O12" s="45">
        <f>SUM(C12+E12+G12+I12+K12+M12)</f>
        <v>75102</v>
      </c>
      <c r="P12" s="42">
        <v>15077</v>
      </c>
      <c r="Q12" s="67">
        <f>P12/'２００４年'!P12</f>
        <v>0.7885047853145756</v>
      </c>
    </row>
    <row r="13" spans="1:17" ht="14.25" thickBot="1">
      <c r="A13" s="10"/>
      <c r="B13" s="34" t="s">
        <v>11</v>
      </c>
      <c r="C13" s="48">
        <f>C11/C12</f>
        <v>0.6358403393168219</v>
      </c>
      <c r="D13" s="8"/>
      <c r="E13" s="48">
        <f>E11/E12</f>
        <v>0.5348422162732214</v>
      </c>
      <c r="F13" s="8"/>
      <c r="G13" s="48">
        <f>G11/G12</f>
        <v>0.5815896991457224</v>
      </c>
      <c r="H13" s="8"/>
      <c r="I13" s="48">
        <f>I11/I12</f>
        <v>0.6028560095200317</v>
      </c>
      <c r="J13" s="34"/>
      <c r="K13" s="48">
        <f>K11/K12</f>
        <v>0.6154842290259921</v>
      </c>
      <c r="L13" s="34"/>
      <c r="M13" s="48">
        <f>M11/M12</f>
        <v>0.635872825434913</v>
      </c>
      <c r="N13" s="77">
        <f>M13/'２００２年'!M13</f>
        <v>1.0767662224705434</v>
      </c>
      <c r="O13" s="78">
        <f>O11/O12</f>
        <v>0.5991318473542648</v>
      </c>
      <c r="P13" s="79">
        <f>P11/P12</f>
        <v>0.6472109836174306</v>
      </c>
      <c r="Q13" s="8"/>
    </row>
    <row r="14" spans="1:17" ht="14.25" thickBot="1">
      <c r="A14" s="11"/>
      <c r="B14" s="35" t="s">
        <v>7</v>
      </c>
      <c r="C14" s="23">
        <v>9289</v>
      </c>
      <c r="D14" s="67">
        <f>C14/'２００４年'!C14</f>
        <v>0.6557712672079068</v>
      </c>
      <c r="E14" s="23">
        <v>16915</v>
      </c>
      <c r="F14" s="67">
        <f>E14/'２００４年'!E14</f>
        <v>1.487032967032967</v>
      </c>
      <c r="G14" s="23">
        <v>18233</v>
      </c>
      <c r="H14" s="67">
        <f>G14/'２００４年'!G14</f>
        <v>1.4988080558980683</v>
      </c>
      <c r="I14" s="23">
        <v>8332</v>
      </c>
      <c r="J14" s="67">
        <v>0.637</v>
      </c>
      <c r="K14" s="101">
        <v>13481</v>
      </c>
      <c r="L14" s="67">
        <f>K14/'２００４年'!K14</f>
        <v>1.6792476332835078</v>
      </c>
      <c r="M14" s="76">
        <v>14584</v>
      </c>
      <c r="N14" s="67">
        <f>M14/'２００４年'!M14</f>
        <v>0.8312339697919635</v>
      </c>
      <c r="O14" s="25">
        <f>SUM(C14+E14+G14+I14+K14+M14)</f>
        <v>80834</v>
      </c>
      <c r="P14" s="21">
        <v>12293</v>
      </c>
      <c r="Q14" s="67">
        <f>P14/'２００４年'!P14</f>
        <v>1.1235718855680468</v>
      </c>
    </row>
    <row r="15" spans="1:17" ht="14.25" thickBot="1">
      <c r="A15" s="11"/>
      <c r="B15" s="47" t="s">
        <v>8</v>
      </c>
      <c r="C15" s="43">
        <v>1608</v>
      </c>
      <c r="D15" s="67">
        <f>C15/'２００４年'!C15</f>
        <v>0.9981378026070763</v>
      </c>
      <c r="E15" s="43">
        <v>2786</v>
      </c>
      <c r="F15" s="67">
        <f>E15/'２００４年'!E15</f>
        <v>0.9240464344941957</v>
      </c>
      <c r="G15" s="43">
        <v>4838</v>
      </c>
      <c r="H15" s="67">
        <f>G15/'２００４年'!G15</f>
        <v>1.4927491514964517</v>
      </c>
      <c r="I15" s="43">
        <v>8345</v>
      </c>
      <c r="J15" s="67">
        <f>I15/'２００４年'!I15</f>
        <v>3.110324263883712</v>
      </c>
      <c r="K15" s="102">
        <v>2873</v>
      </c>
      <c r="L15" s="67">
        <f>K15/'２００４年'!K15</f>
        <v>1.0293801504836977</v>
      </c>
      <c r="M15" s="75">
        <v>3686</v>
      </c>
      <c r="N15" s="67">
        <f>M15/'２００４年'!M15</f>
        <v>1.2528891910265125</v>
      </c>
      <c r="O15" s="45">
        <f>SUM(C15+E15+G15+I15+K15+M15)</f>
        <v>24136</v>
      </c>
      <c r="P15" s="42">
        <v>4455</v>
      </c>
      <c r="Q15" s="67">
        <f>P15/'２００４年'!P15</f>
        <v>1.2631131273036575</v>
      </c>
    </row>
    <row r="16" spans="1:17" ht="14.25" thickBot="1">
      <c r="A16" s="11" t="s">
        <v>19</v>
      </c>
      <c r="B16" s="35" t="s">
        <v>9</v>
      </c>
      <c r="C16" s="23">
        <f>SUM(C14:C15)</f>
        <v>10897</v>
      </c>
      <c r="D16" s="67">
        <f>C16/'２００４年'!C16</f>
        <v>0.6907327586206896</v>
      </c>
      <c r="E16" s="23">
        <f>SUM(E14:E15)</f>
        <v>19701</v>
      </c>
      <c r="F16" s="67">
        <f>E16/'２００４年'!E16</f>
        <v>1.3690757470465602</v>
      </c>
      <c r="G16" s="23">
        <f>SUM(G14:G15)</f>
        <v>23071</v>
      </c>
      <c r="H16" s="67">
        <f>G16/'２００４年'!G16</f>
        <v>1.4975334285343374</v>
      </c>
      <c r="I16" s="23">
        <f>SUM(I14:I15)</f>
        <v>16677</v>
      </c>
      <c r="J16" s="67">
        <f>I16/'２００４年'!I16</f>
        <v>1.05778257008753</v>
      </c>
      <c r="K16" s="23">
        <f>SUM(K14:K15)</f>
        <v>16354</v>
      </c>
      <c r="L16" s="67">
        <f>K16/'２００４年'!K16</f>
        <v>1.5115999630280064</v>
      </c>
      <c r="M16" s="23">
        <f>SUM(M14:M15)</f>
        <v>18270</v>
      </c>
      <c r="N16" s="67">
        <f>M16/'２００４年'!M16</f>
        <v>0.8917850344120661</v>
      </c>
      <c r="O16" s="25">
        <f>SUM(C16+E16+G16+I16+K16+M16)</f>
        <v>104970</v>
      </c>
      <c r="P16" s="21">
        <f>SUM(P14:P15)</f>
        <v>16748</v>
      </c>
      <c r="Q16" s="67">
        <f>P16/'２００４年'!P16</f>
        <v>1.1575891622891898</v>
      </c>
    </row>
    <row r="17" spans="1:17" ht="13.5">
      <c r="A17" s="11"/>
      <c r="B17" s="47" t="s">
        <v>10</v>
      </c>
      <c r="C17" s="43">
        <v>23923</v>
      </c>
      <c r="D17" s="67">
        <f>C17/'２００４年'!C17</f>
        <v>0.9780058051592331</v>
      </c>
      <c r="E17" s="43">
        <v>30367</v>
      </c>
      <c r="F17" s="67">
        <f>E17/'２００４年'!E17</f>
        <v>1.2764070446807616</v>
      </c>
      <c r="G17" s="43">
        <v>39697</v>
      </c>
      <c r="H17" s="67">
        <f>G17/'２００４年'!G17</f>
        <v>1.2605023338519672</v>
      </c>
      <c r="I17" s="43">
        <v>27903</v>
      </c>
      <c r="J17" s="67">
        <f>I17/'２００４年'!I17</f>
        <v>1.0471347618868916</v>
      </c>
      <c r="K17" s="102">
        <v>25015</v>
      </c>
      <c r="L17" s="67">
        <f>K17/'２００４年'!K17</f>
        <v>1.251876689020118</v>
      </c>
      <c r="M17" s="43">
        <v>29971</v>
      </c>
      <c r="N17" s="67">
        <f>M17/'２００４年'!M17</f>
        <v>0.884883377620313</v>
      </c>
      <c r="O17" s="45">
        <f>SUM(C17+E17+G17+I17+K17+M17)</f>
        <v>176876</v>
      </c>
      <c r="P17" s="42">
        <v>28653</v>
      </c>
      <c r="Q17" s="67">
        <f>P17/'２００４年'!P17</f>
        <v>1.1282929710572946</v>
      </c>
    </row>
    <row r="18" spans="1:17" ht="14.25" thickBot="1">
      <c r="A18" s="10"/>
      <c r="B18" s="34" t="s">
        <v>11</v>
      </c>
      <c r="C18" s="48">
        <f>C16/C17</f>
        <v>0.4555030723571458</v>
      </c>
      <c r="D18" s="8"/>
      <c r="E18" s="48">
        <f>E16/E17</f>
        <v>0.6487634603352324</v>
      </c>
      <c r="F18" s="8"/>
      <c r="G18" s="48">
        <f>G16/G17</f>
        <v>0.5811774189485351</v>
      </c>
      <c r="H18" s="8"/>
      <c r="I18" s="48">
        <f>I16/I17</f>
        <v>0.5976776690678421</v>
      </c>
      <c r="J18" s="34"/>
      <c r="K18" s="48">
        <f>K16/K17</f>
        <v>0.6537677393563862</v>
      </c>
      <c r="L18" s="34"/>
      <c r="M18" s="48">
        <f>M16/M17</f>
        <v>0.6095892696273064</v>
      </c>
      <c r="N18" s="77">
        <f>M18/'２００２年'!M18</f>
        <v>0.9667673969767259</v>
      </c>
      <c r="O18" s="52">
        <f>O16/O17</f>
        <v>0.5934666093760601</v>
      </c>
      <c r="P18" s="22">
        <f>P16/P17</f>
        <v>0.5845112204655708</v>
      </c>
      <c r="Q18" s="8"/>
    </row>
    <row r="19" spans="1:17" ht="14.25" thickBot="1">
      <c r="A19" s="11"/>
      <c r="B19" s="35" t="s">
        <v>7</v>
      </c>
      <c r="C19" s="23">
        <v>1435</v>
      </c>
      <c r="D19" s="67">
        <f>C19/'２００４年'!C19</f>
        <v>0.4572976418100701</v>
      </c>
      <c r="E19" s="23">
        <v>2165</v>
      </c>
      <c r="F19" s="67">
        <f>E19/'２００４年'!E19</f>
        <v>1.0314435445450214</v>
      </c>
      <c r="G19" s="23">
        <v>2313</v>
      </c>
      <c r="H19" s="67">
        <f>G19/'２００４年'!G19</f>
        <v>0.934168012924071</v>
      </c>
      <c r="I19" s="23">
        <v>2253</v>
      </c>
      <c r="J19" s="67">
        <f>I19/'２００４年'!I19</f>
        <v>0.9661234991423671</v>
      </c>
      <c r="K19" s="101">
        <v>3015</v>
      </c>
      <c r="L19" s="67">
        <f>K19/'２００４年'!K19</f>
        <v>1.5952380952380953</v>
      </c>
      <c r="M19" s="23">
        <v>2107</v>
      </c>
      <c r="N19" s="67">
        <f>M19/'２００４年'!M19</f>
        <v>0.8082086689681627</v>
      </c>
      <c r="O19" s="25">
        <f>SUM(C19+E19+G19+I19+K19+M19)</f>
        <v>13288</v>
      </c>
      <c r="P19" s="21">
        <v>2532</v>
      </c>
      <c r="Q19" s="67">
        <f>P19/'２００４年'!P19</f>
        <v>1.0067594433399603</v>
      </c>
    </row>
    <row r="20" spans="1:17" ht="14.25" thickBot="1">
      <c r="A20" s="11"/>
      <c r="B20" s="47" t="s">
        <v>8</v>
      </c>
      <c r="C20" s="43">
        <v>466</v>
      </c>
      <c r="D20" s="67">
        <f>C20/'２００４年'!C20</f>
        <v>0.4692849949647533</v>
      </c>
      <c r="E20" s="43">
        <v>1135</v>
      </c>
      <c r="F20" s="67">
        <f>E20/'２００４年'!E20</f>
        <v>1.5073041168658698</v>
      </c>
      <c r="G20" s="43">
        <v>1591</v>
      </c>
      <c r="H20" s="67">
        <f>G20/'２００４年'!G20</f>
        <v>1.424350940017905</v>
      </c>
      <c r="I20" s="43">
        <v>1365</v>
      </c>
      <c r="J20" s="67">
        <f>I20/'２００４年'!I20</f>
        <v>1.4028776978417266</v>
      </c>
      <c r="K20" s="102">
        <v>825</v>
      </c>
      <c r="L20" s="67">
        <f>K20/'２００４年'!K20</f>
        <v>0.761070110701107</v>
      </c>
      <c r="M20" s="43">
        <v>737</v>
      </c>
      <c r="N20" s="67">
        <f>M20/'２００４年'!M20</f>
        <v>0.560882800608828</v>
      </c>
      <c r="O20" s="45">
        <f>SUM(C20+E20+G20+I20+K20+M20)</f>
        <v>6119</v>
      </c>
      <c r="P20" s="42">
        <v>942</v>
      </c>
      <c r="Q20" s="67">
        <f>P20/'２００４年'!P20</f>
        <v>0.919921875</v>
      </c>
    </row>
    <row r="21" spans="1:17" ht="14.25" thickBot="1">
      <c r="A21" s="11" t="s">
        <v>20</v>
      </c>
      <c r="B21" s="35" t="s">
        <v>9</v>
      </c>
      <c r="C21" s="23">
        <f>SUM(C19:C20)</f>
        <v>1901</v>
      </c>
      <c r="D21" s="67">
        <f>C21/'２００４年'!C21</f>
        <v>0.46017913338174776</v>
      </c>
      <c r="E21" s="23">
        <f>SUM(E19:E20)</f>
        <v>3300</v>
      </c>
      <c r="F21" s="67">
        <f>E21/'２００４年'!E21</f>
        <v>1.1570827489481066</v>
      </c>
      <c r="G21" s="23">
        <f>SUM(G19:G20)</f>
        <v>3904</v>
      </c>
      <c r="H21" s="67">
        <f>G21/'２００４年'!G21</f>
        <v>1.0865571945449486</v>
      </c>
      <c r="I21" s="23">
        <f>SUM(I19:I20)</f>
        <v>3618</v>
      </c>
      <c r="J21" s="67">
        <f>I21/'２００４年'!I21</f>
        <v>1.0947049924357035</v>
      </c>
      <c r="K21" s="23">
        <f>SUM(K19:K20)</f>
        <v>3840</v>
      </c>
      <c r="L21" s="67">
        <f>K21/'２００４年'!K21</f>
        <v>1.2911903160726295</v>
      </c>
      <c r="M21" s="23">
        <f>SUM(M19:M20)</f>
        <v>2844</v>
      </c>
      <c r="N21" s="67">
        <f>M21/'２００４年'!M21</f>
        <v>0.7253251721499617</v>
      </c>
      <c r="O21" s="25">
        <f>SUM(C21+E21+G21+I21+K21+M21)</f>
        <v>19407</v>
      </c>
      <c r="P21" s="21">
        <f>SUM(P19:P20)</f>
        <v>3474</v>
      </c>
      <c r="Q21" s="67">
        <f>P21/'２００４年'!P21</f>
        <v>0.9816332297259113</v>
      </c>
    </row>
    <row r="22" spans="1:17" ht="13.5">
      <c r="A22" s="11"/>
      <c r="B22" s="47" t="s">
        <v>10</v>
      </c>
      <c r="C22" s="43">
        <v>5541</v>
      </c>
      <c r="D22" s="67">
        <f>C22/'２００４年'!C22</f>
        <v>0.6597999523696119</v>
      </c>
      <c r="E22" s="43">
        <v>8436</v>
      </c>
      <c r="F22" s="67">
        <f>E22/'２００４年'!E22</f>
        <v>1.0488623647892577</v>
      </c>
      <c r="G22" s="43">
        <v>9781</v>
      </c>
      <c r="H22" s="67">
        <f>G22/'２００４年'!G22</f>
        <v>0.9469454932713719</v>
      </c>
      <c r="I22" s="43">
        <v>8568</v>
      </c>
      <c r="J22" s="67">
        <f>I22/'２００４年'!I22</f>
        <v>1.0677966101694916</v>
      </c>
      <c r="K22" s="102">
        <v>8060</v>
      </c>
      <c r="L22" s="67">
        <f>K22/'２００４年'!K22</f>
        <v>1.0335983585534751</v>
      </c>
      <c r="M22" s="43">
        <v>6936</v>
      </c>
      <c r="N22" s="67">
        <f>M22/'２００４年'!M22</f>
        <v>0.7593606306109043</v>
      </c>
      <c r="O22" s="45">
        <f>SUM(C22+E22+G22+I22+K22+M22)</f>
        <v>47322</v>
      </c>
      <c r="P22" s="42">
        <v>7562</v>
      </c>
      <c r="Q22" s="67">
        <f>P22/'２００４年'!P22</f>
        <v>0.8805309734513275</v>
      </c>
    </row>
    <row r="23" spans="1:17" ht="14.25" thickBot="1">
      <c r="A23" s="10"/>
      <c r="B23" s="34" t="s">
        <v>11</v>
      </c>
      <c r="C23" s="48">
        <f>C21/C22</f>
        <v>0.3430788666305721</v>
      </c>
      <c r="D23" s="8"/>
      <c r="E23" s="48">
        <f>E21/E22</f>
        <v>0.3911806543385491</v>
      </c>
      <c r="F23" s="8"/>
      <c r="G23" s="48">
        <f>G21/G22</f>
        <v>0.3991411921071465</v>
      </c>
      <c r="H23" s="8"/>
      <c r="I23" s="48">
        <f>I21/I22</f>
        <v>0.4222689075630252</v>
      </c>
      <c r="J23" s="34"/>
      <c r="K23" s="48">
        <f>K21/K22</f>
        <v>0.47642679900744417</v>
      </c>
      <c r="L23" s="34"/>
      <c r="M23" s="48">
        <f>M21/M22</f>
        <v>0.4100346020761246</v>
      </c>
      <c r="N23" s="77">
        <f>M23/'２００２年'!M23</f>
        <v>1.2047244884983235</v>
      </c>
      <c r="O23" s="52">
        <f>O21/O22</f>
        <v>0.4101052364650691</v>
      </c>
      <c r="P23" s="22">
        <f>P21/P22</f>
        <v>0.4594022745305475</v>
      </c>
      <c r="Q23" s="8"/>
    </row>
    <row r="24" spans="1:17" ht="14.25" thickBot="1">
      <c r="A24" s="11"/>
      <c r="B24" s="35" t="s">
        <v>7</v>
      </c>
      <c r="C24" s="49">
        <f>SUM(C14+C19)</f>
        <v>10724</v>
      </c>
      <c r="D24" s="67">
        <f>C24/'２００４年'!C24</f>
        <v>0.6197769172975784</v>
      </c>
      <c r="E24" s="49">
        <f>SUM(E14+E19)</f>
        <v>19080</v>
      </c>
      <c r="F24" s="67">
        <f>E24/'２００４年'!E24</f>
        <v>1.4160605610805996</v>
      </c>
      <c r="G24" s="49">
        <f>SUM(G14+G19)</f>
        <v>20546</v>
      </c>
      <c r="H24" s="67">
        <f>G24/'２００４年'!G24</f>
        <v>1.4033194453930742</v>
      </c>
      <c r="I24" s="49">
        <f>SUM(I14+I19)</f>
        <v>10585</v>
      </c>
      <c r="J24" s="67">
        <f>I24/'２００４年'!I24</f>
        <v>0.6866688290626014</v>
      </c>
      <c r="K24" s="49">
        <f>SUM(K14+K19)</f>
        <v>16496</v>
      </c>
      <c r="L24" s="67">
        <f>K24/'２００４年'!K24</f>
        <v>1.6632385561605163</v>
      </c>
      <c r="M24" s="49">
        <f>SUM(M14+M19)</f>
        <v>16691</v>
      </c>
      <c r="N24" s="67">
        <f>M24/'２００４年'!M24</f>
        <v>0.828255260023819</v>
      </c>
      <c r="O24" s="53">
        <f>SUM(O14+O19)</f>
        <v>94122</v>
      </c>
      <c r="P24" s="49">
        <f>SUM(P14+P19)</f>
        <v>14825</v>
      </c>
      <c r="Q24" s="67">
        <f>P24/'２００４年'!P24</f>
        <v>1.1017390011890607</v>
      </c>
    </row>
    <row r="25" spans="1:17" ht="14.25" thickBot="1">
      <c r="A25" s="11"/>
      <c r="B25" s="47" t="s">
        <v>8</v>
      </c>
      <c r="C25" s="50">
        <f aca="true" t="shared" si="0" ref="C25:E27">SUM(C15+C20)</f>
        <v>2074</v>
      </c>
      <c r="D25" s="67">
        <f>C25/'２００４年'!C25</f>
        <v>0.7964669738863287</v>
      </c>
      <c r="E25" s="50">
        <f t="shared" si="0"/>
        <v>3921</v>
      </c>
      <c r="F25" s="67">
        <f>E25/'２００４年'!E25</f>
        <v>1.0406050955414012</v>
      </c>
      <c r="G25" s="50">
        <f aca="true" t="shared" si="1" ref="G25:I27">SUM(G15+G20)</f>
        <v>6429</v>
      </c>
      <c r="H25" s="67">
        <f>G25/'２００４年'!G25</f>
        <v>1.4752179899036255</v>
      </c>
      <c r="I25" s="50">
        <f t="shared" si="1"/>
        <v>9710</v>
      </c>
      <c r="J25" s="67">
        <f>I25/'２００４年'!I25</f>
        <v>2.6559080962800876</v>
      </c>
      <c r="K25" s="50">
        <f>SUM(K15+K20)</f>
        <v>3698</v>
      </c>
      <c r="L25" s="67">
        <f>K25/'２００４年'!K25</f>
        <v>0.9543225806451613</v>
      </c>
      <c r="M25" s="50">
        <f>SUM(M15+M20)</f>
        <v>4423</v>
      </c>
      <c r="N25" s="67">
        <f>M25/'２００４年'!M25</f>
        <v>1.0392387218045114</v>
      </c>
      <c r="O25" s="45">
        <f aca="true" t="shared" si="2" ref="O25:P27">SUM(O15+O20)</f>
        <v>30255</v>
      </c>
      <c r="P25" s="50">
        <f t="shared" si="2"/>
        <v>5397</v>
      </c>
      <c r="Q25" s="67">
        <f>P25/'２００４年'!P25</f>
        <v>1.1858932102834543</v>
      </c>
    </row>
    <row r="26" spans="1:17" ht="14.25" thickBot="1">
      <c r="A26" s="11" t="s">
        <v>21</v>
      </c>
      <c r="B26" s="35" t="s">
        <v>9</v>
      </c>
      <c r="C26" s="49">
        <f t="shared" si="0"/>
        <v>12798</v>
      </c>
      <c r="D26" s="67">
        <f>C26/'２００４年'!C26</f>
        <v>0.6428894358768272</v>
      </c>
      <c r="E26" s="49">
        <f t="shared" si="0"/>
        <v>23001</v>
      </c>
      <c r="F26" s="67">
        <f>E26/'２００４年'!E26</f>
        <v>1.334009975640877</v>
      </c>
      <c r="G26" s="49">
        <f t="shared" si="1"/>
        <v>26975</v>
      </c>
      <c r="H26" s="67">
        <f>G26/'２００４年'!G26</f>
        <v>1.4198115690299489</v>
      </c>
      <c r="I26" s="49">
        <f t="shared" si="1"/>
        <v>20295</v>
      </c>
      <c r="J26" s="67">
        <f>I26/'２００４年'!I26</f>
        <v>1.0641812175554506</v>
      </c>
      <c r="K26" s="49">
        <f>SUM(K16+K21)</f>
        <v>20194</v>
      </c>
      <c r="L26" s="67">
        <f>K26/'２００４年'!K26</f>
        <v>1.4640759805698542</v>
      </c>
      <c r="M26" s="49">
        <f>SUM(M16+M21)</f>
        <v>21114</v>
      </c>
      <c r="N26" s="67">
        <f>M26/'２００４年'!M26</f>
        <v>0.8650442477876106</v>
      </c>
      <c r="O26" s="25">
        <f t="shared" si="2"/>
        <v>124377</v>
      </c>
      <c r="P26" s="49">
        <f t="shared" si="2"/>
        <v>20222</v>
      </c>
      <c r="Q26" s="67">
        <f>P26/'２００４年'!P26</f>
        <v>1.1230077192203032</v>
      </c>
    </row>
    <row r="27" spans="1:17" ht="13.5">
      <c r="A27" s="11"/>
      <c r="B27" s="47" t="s">
        <v>10</v>
      </c>
      <c r="C27" s="50">
        <f t="shared" si="0"/>
        <v>29464</v>
      </c>
      <c r="D27" s="67">
        <f>C27/'２００４年'!C27</f>
        <v>0.8966797528835326</v>
      </c>
      <c r="E27" s="50">
        <f t="shared" si="0"/>
        <v>38803</v>
      </c>
      <c r="F27" s="67">
        <f>E27/'２００４年'!E27</f>
        <v>1.2189168813218572</v>
      </c>
      <c r="G27" s="50">
        <f t="shared" si="1"/>
        <v>49478</v>
      </c>
      <c r="H27" s="67">
        <f>G27/'２００４年'!G27</f>
        <v>1.183061546554445</v>
      </c>
      <c r="I27" s="50">
        <f>SUM(I17+I22)</f>
        <v>36471</v>
      </c>
      <c r="J27" s="67">
        <f>I27/'２００４年'!I27</f>
        <v>1.0519165873496583</v>
      </c>
      <c r="K27" s="50">
        <f>SUM(K17+K22)</f>
        <v>33075</v>
      </c>
      <c r="L27" s="67">
        <f>K27/'２００４年'!K27</f>
        <v>1.1906047516198703</v>
      </c>
      <c r="M27" s="50">
        <f>SUM(M17+M22)</f>
        <v>36907</v>
      </c>
      <c r="N27" s="67">
        <f>M27/'２００４年'!M27</f>
        <v>0.8582224909310762</v>
      </c>
      <c r="O27" s="45">
        <f t="shared" si="2"/>
        <v>224198</v>
      </c>
      <c r="P27" s="50">
        <f t="shared" si="2"/>
        <v>36215</v>
      </c>
      <c r="Q27" s="67">
        <f>P27/'２００４年'!P27</f>
        <v>1.065679898772916</v>
      </c>
    </row>
    <row r="28" spans="1:17" ht="14.25" thickBot="1">
      <c r="A28" s="10"/>
      <c r="B28" s="34" t="s">
        <v>11</v>
      </c>
      <c r="C28" s="48">
        <f>C26/C27</f>
        <v>0.43436057561770297</v>
      </c>
      <c r="D28" s="8"/>
      <c r="E28" s="48">
        <f>E26/E27</f>
        <v>0.5927634461252996</v>
      </c>
      <c r="F28" s="8"/>
      <c r="G28" s="48">
        <f>G26/G27</f>
        <v>0.545191802417236</v>
      </c>
      <c r="H28" s="8"/>
      <c r="I28" s="48">
        <f>I26/I27</f>
        <v>0.5564695237311836</v>
      </c>
      <c r="J28" s="34"/>
      <c r="K28" s="48">
        <f>K26/K27</f>
        <v>0.6105517762660619</v>
      </c>
      <c r="L28" s="34"/>
      <c r="M28" s="48">
        <f>M26/M27</f>
        <v>0.5720865960386918</v>
      </c>
      <c r="N28" s="77">
        <f>M28/'２００２年'!M28</f>
        <v>1.0566298436619035</v>
      </c>
      <c r="O28" s="52">
        <f>O26/O27</f>
        <v>0.5547640924539916</v>
      </c>
      <c r="P28" s="22">
        <f>P26/P27</f>
        <v>0.5583874085323761</v>
      </c>
      <c r="Q28" s="8"/>
    </row>
    <row r="29" spans="1:17" ht="14.25" thickBot="1">
      <c r="A29" s="11"/>
      <c r="B29" s="35" t="s">
        <v>7</v>
      </c>
      <c r="C29" s="23">
        <v>1209</v>
      </c>
      <c r="D29" s="67">
        <f>C29/'２００４年'!C29</f>
        <v>0.8889705882352941</v>
      </c>
      <c r="E29" s="23">
        <v>1187</v>
      </c>
      <c r="F29" s="67">
        <f>E29/'２００４年'!E29</f>
        <v>1.1229895931882687</v>
      </c>
      <c r="G29" s="23">
        <v>1656</v>
      </c>
      <c r="H29" s="67">
        <f>G29/'２００４年'!G29</f>
        <v>1.0066869300911854</v>
      </c>
      <c r="I29" s="23">
        <v>2138</v>
      </c>
      <c r="J29" s="67">
        <f>I29/'２００４年'!I29</f>
        <v>0.9426807760141094</v>
      </c>
      <c r="K29" s="103">
        <v>1309</v>
      </c>
      <c r="L29" s="67">
        <f>K29/'２００４年'!K29</f>
        <v>1.2009174311926605</v>
      </c>
      <c r="M29" s="23">
        <v>1309</v>
      </c>
      <c r="N29" s="67">
        <f>M29/'２００４年'!M29</f>
        <v>0.6461006910167818</v>
      </c>
      <c r="O29" s="25">
        <f>SUM(C29+E29+G29+I29+K29+M29)</f>
        <v>8808</v>
      </c>
      <c r="P29" s="21">
        <v>1492</v>
      </c>
      <c r="Q29" s="67">
        <f>P29/'２００４年'!P29</f>
        <v>0.8902147971360382</v>
      </c>
    </row>
    <row r="30" spans="1:17" ht="14.25" thickBot="1">
      <c r="A30" s="11"/>
      <c r="B30" s="47" t="s">
        <v>8</v>
      </c>
      <c r="C30" s="43">
        <v>2554</v>
      </c>
      <c r="D30" s="67">
        <f>C30/'２００４年'!C30</f>
        <v>0.5264893836322407</v>
      </c>
      <c r="E30" s="43">
        <v>3229</v>
      </c>
      <c r="F30" s="67">
        <f>E30/'２００４年'!E30</f>
        <v>0.7923926380368098</v>
      </c>
      <c r="G30" s="43">
        <v>4572</v>
      </c>
      <c r="H30" s="67">
        <f>G30/'２００４年'!G30</f>
        <v>1.133085501858736</v>
      </c>
      <c r="I30" s="43">
        <v>4571</v>
      </c>
      <c r="J30" s="67">
        <f>I30/'２００４年'!I30</f>
        <v>1.128641975308642</v>
      </c>
      <c r="K30" s="104">
        <v>3538</v>
      </c>
      <c r="L30" s="67">
        <f>K30/'２００４年'!K30</f>
        <v>0.7538887705092692</v>
      </c>
      <c r="M30" s="43">
        <v>3746</v>
      </c>
      <c r="N30" s="67">
        <f>M30/'２００４年'!M30</f>
        <v>0.6157133464825773</v>
      </c>
      <c r="O30" s="45">
        <f>SUM(C30+E30+G30+I30+K30+M30)</f>
        <v>22210</v>
      </c>
      <c r="P30" s="42">
        <v>4322</v>
      </c>
      <c r="Q30" s="67">
        <f>P30/'２００４年'!P30</f>
        <v>0.7520445449799895</v>
      </c>
    </row>
    <row r="31" spans="1:17" ht="14.25" thickBot="1">
      <c r="A31" s="11" t="s">
        <v>22</v>
      </c>
      <c r="B31" s="35" t="s">
        <v>9</v>
      </c>
      <c r="C31" s="23">
        <f>SUM(C29:C30)</f>
        <v>3763</v>
      </c>
      <c r="D31" s="67">
        <f>C31/'２００４年'!C31</f>
        <v>0.6058605699565287</v>
      </c>
      <c r="E31" s="23">
        <f>SUM(E29:E30)</f>
        <v>4416</v>
      </c>
      <c r="F31" s="67">
        <f>E31/'２００４年'!E31</f>
        <v>0.8604832424006236</v>
      </c>
      <c r="G31" s="23">
        <f>SUM(G29:G30)</f>
        <v>6228</v>
      </c>
      <c r="H31" s="67">
        <f>G31/'２００４年'!G31</f>
        <v>1.0964788732394366</v>
      </c>
      <c r="I31" s="23">
        <f>SUM(I29:I30)</f>
        <v>6709</v>
      </c>
      <c r="J31" s="67">
        <f>I31/'２００４年'!I31</f>
        <v>1.061886672997784</v>
      </c>
      <c r="K31" s="24">
        <f>SUM(K29:K30)</f>
        <v>4847</v>
      </c>
      <c r="L31" s="67">
        <f>K31/'２００４年'!K31</f>
        <v>0.8381462908524987</v>
      </c>
      <c r="M31" s="23">
        <f>SUM(M29:M30)</f>
        <v>5055</v>
      </c>
      <c r="N31" s="67">
        <f>M31/'２００４年'!M31</f>
        <v>0.6233045622688039</v>
      </c>
      <c r="O31" s="25">
        <f>SUM(C31+E31+G31+I31+K31+M31)</f>
        <v>31018</v>
      </c>
      <c r="P31" s="21">
        <f>SUM(P29:P30)</f>
        <v>5814</v>
      </c>
      <c r="Q31" s="67">
        <f>P31/'２００４年'!P31</f>
        <v>0.7832412771116799</v>
      </c>
    </row>
    <row r="32" spans="1:17" ht="13.5">
      <c r="A32" s="11"/>
      <c r="B32" s="47" t="s">
        <v>10</v>
      </c>
      <c r="C32" s="43">
        <v>5803</v>
      </c>
      <c r="D32" s="67">
        <f>C32/'２００４年'!C32</f>
        <v>0.6851239669421487</v>
      </c>
      <c r="E32" s="43">
        <v>6295</v>
      </c>
      <c r="F32" s="67">
        <f>E32/'２００４年'!E32</f>
        <v>0.94947209653092</v>
      </c>
      <c r="G32" s="43">
        <v>9684</v>
      </c>
      <c r="H32" s="67">
        <f>G32/'２００４年'!G32</f>
        <v>1.2112570356472796</v>
      </c>
      <c r="I32" s="43">
        <v>9344</v>
      </c>
      <c r="J32" s="67">
        <f>I32/'２００４年'!I32</f>
        <v>1.0660581859669138</v>
      </c>
      <c r="K32" s="104">
        <v>7040</v>
      </c>
      <c r="L32" s="67">
        <f>K32/'２００４年'!K32</f>
        <v>0.8564476885644768</v>
      </c>
      <c r="M32" s="43">
        <v>6758</v>
      </c>
      <c r="N32" s="67">
        <f>M32/'２００４年'!M32</f>
        <v>0.6592527558286997</v>
      </c>
      <c r="O32" s="45">
        <f>SUM(C32+E32+G32+I32+K32+M32)</f>
        <v>44924</v>
      </c>
      <c r="P32" s="42">
        <v>7613</v>
      </c>
      <c r="Q32" s="67">
        <f>P32/'２００４年'!P32</f>
        <v>0.7435296415665592</v>
      </c>
    </row>
    <row r="33" spans="1:17" ht="14.25" thickBot="1">
      <c r="A33" s="10"/>
      <c r="B33" s="34" t="s">
        <v>11</v>
      </c>
      <c r="C33" s="48">
        <f>C31/C32</f>
        <v>0.6484576942960537</v>
      </c>
      <c r="D33" s="8"/>
      <c r="E33" s="48">
        <f>E31/E32</f>
        <v>0.7015091342335187</v>
      </c>
      <c r="F33" s="16"/>
      <c r="G33" s="48">
        <f>G31/G32</f>
        <v>0.6431226765799256</v>
      </c>
      <c r="H33" s="8"/>
      <c r="I33" s="48">
        <f>I31/I32</f>
        <v>0.7180008561643836</v>
      </c>
      <c r="J33" s="34"/>
      <c r="K33" s="48">
        <f>K31/K32</f>
        <v>0.6884943181818182</v>
      </c>
      <c r="L33" s="34"/>
      <c r="M33" s="48">
        <f>M31/M32</f>
        <v>0.7480023675643681</v>
      </c>
      <c r="N33" s="77">
        <f>M33/'２００２年'!M33</f>
        <v>1.0034430458937134</v>
      </c>
      <c r="O33" s="52">
        <f>O31/O32</f>
        <v>0.690454990650877</v>
      </c>
      <c r="P33" s="48">
        <f>P31/P32</f>
        <v>0.7636936818599763</v>
      </c>
      <c r="Q33" s="8"/>
    </row>
    <row r="34" spans="1:17" ht="14.25" thickBot="1">
      <c r="A34" s="87"/>
      <c r="B34" s="35" t="s">
        <v>7</v>
      </c>
      <c r="C34" s="23">
        <v>30299</v>
      </c>
      <c r="D34" s="67">
        <f>C34/'２００４年'!C34</f>
        <v>0.6365469862812244</v>
      </c>
      <c r="E34" s="31">
        <v>40628</v>
      </c>
      <c r="F34" s="67">
        <f>E34/'２００４年'!E34</f>
        <v>0.8642416507126144</v>
      </c>
      <c r="G34" s="31">
        <v>40381</v>
      </c>
      <c r="H34" s="67">
        <f>G34/'２００４年'!G34</f>
        <v>1.09534530461672</v>
      </c>
      <c r="I34" s="23">
        <v>28659</v>
      </c>
      <c r="J34" s="67">
        <f>I34/'２００４年'!I34</f>
        <v>1.041161084065974</v>
      </c>
      <c r="K34" s="105">
        <v>35984</v>
      </c>
      <c r="L34" s="67">
        <f>K34/'２００４年'!K34</f>
        <v>1.209871562100733</v>
      </c>
      <c r="M34" s="31">
        <v>34268</v>
      </c>
      <c r="N34" s="67">
        <f>M34/'２００４年'!M34</f>
        <v>0.8581588700791345</v>
      </c>
      <c r="O34" s="25">
        <f>SUM(C34+E34+G34+I34+K34+M34)</f>
        <v>210219</v>
      </c>
      <c r="P34" s="21">
        <v>37399</v>
      </c>
      <c r="Q34" s="67">
        <f>P34/'２００４年'!P34</f>
        <v>0.856086618138534</v>
      </c>
    </row>
    <row r="35" spans="1:17" ht="14.25" thickBot="1">
      <c r="A35" s="11"/>
      <c r="B35" s="47" t="s">
        <v>8</v>
      </c>
      <c r="C35" s="43">
        <v>5628</v>
      </c>
      <c r="D35" s="67">
        <f>C35/'２００４年'!C35</f>
        <v>0.5624625224865081</v>
      </c>
      <c r="E35" s="43">
        <v>10027</v>
      </c>
      <c r="F35" s="67">
        <f>E35/'２００４年'!E35</f>
        <v>0.9630234344986554</v>
      </c>
      <c r="G35" s="43">
        <v>10807</v>
      </c>
      <c r="H35" s="67">
        <f>G35/'２００４年'!G35</f>
        <v>1.033964791427478</v>
      </c>
      <c r="I35" s="43">
        <v>7980</v>
      </c>
      <c r="J35" s="67">
        <f>I35/'２００４年'!I35</f>
        <v>1.0845338407175864</v>
      </c>
      <c r="K35" s="92">
        <v>8133</v>
      </c>
      <c r="L35" s="67">
        <f>K35/'２００４年'!K35</f>
        <v>1.0292331055429005</v>
      </c>
      <c r="M35" s="43">
        <v>9831</v>
      </c>
      <c r="N35" s="67">
        <f>M35/'２００４年'!M35</f>
        <v>1.108717717379046</v>
      </c>
      <c r="O35" s="45">
        <f>SUM(C35+E35+G35+I35+K35+M35)</f>
        <v>52406</v>
      </c>
      <c r="P35" s="42">
        <v>11427</v>
      </c>
      <c r="Q35" s="67">
        <f>P35/'２００４年'!P35</f>
        <v>1.3689948484485444</v>
      </c>
    </row>
    <row r="36" spans="1:17" ht="14.25" thickBot="1">
      <c r="A36" s="11" t="s">
        <v>23</v>
      </c>
      <c r="B36" s="35" t="s">
        <v>9</v>
      </c>
      <c r="C36" s="23">
        <f>SUM(C34:C35)</f>
        <v>35927</v>
      </c>
      <c r="D36" s="67">
        <f>C36/'２００４年'!C36</f>
        <v>0.623678500130197</v>
      </c>
      <c r="E36" s="23">
        <f>SUM(E34:E35)</f>
        <v>50655</v>
      </c>
      <c r="F36" s="67">
        <f>E36/'２００４年'!E36</f>
        <v>0.8821531817073596</v>
      </c>
      <c r="G36" s="23">
        <f>SUM(G34:G35)</f>
        <v>51188</v>
      </c>
      <c r="H36" s="67">
        <f>G36/'２００４年'!G36</f>
        <v>1.0817870577792805</v>
      </c>
      <c r="I36" s="23">
        <f>SUM(I34:I35)</f>
        <v>36639</v>
      </c>
      <c r="J36" s="67">
        <f>I36/'２００４年'!I36</f>
        <v>1.0503095975232197</v>
      </c>
      <c r="K36" s="23">
        <f>SUM(K34:K35)</f>
        <v>44117</v>
      </c>
      <c r="L36" s="67">
        <f>K36/'２００４年'!K36</f>
        <v>1.1719530336839867</v>
      </c>
      <c r="M36" s="23">
        <f>SUM(M34:M35)</f>
        <v>44099</v>
      </c>
      <c r="N36" s="67">
        <f>M36/'２００４年'!M36</f>
        <v>0.903686550953913</v>
      </c>
      <c r="O36" s="25">
        <f>SUM(C36+E36+G36+I36+K36+M36)</f>
        <v>262625</v>
      </c>
      <c r="P36" s="21">
        <f>SUM(P34:P35)</f>
        <v>48826</v>
      </c>
      <c r="Q36" s="67">
        <f>P36/'２００４年'!P36</f>
        <v>0.938366036938097</v>
      </c>
    </row>
    <row r="37" spans="1:17" ht="13.5">
      <c r="A37" s="11"/>
      <c r="B37" s="47" t="s">
        <v>10</v>
      </c>
      <c r="C37" s="43">
        <v>50507</v>
      </c>
      <c r="D37" s="67">
        <f>C37/'２００４年'!C37</f>
        <v>0.7349252080786915</v>
      </c>
      <c r="E37" s="43">
        <v>66357</v>
      </c>
      <c r="F37" s="67">
        <f>E37/'２００４年'!E37</f>
        <v>0.9943656062218093</v>
      </c>
      <c r="G37" s="43">
        <v>71297</v>
      </c>
      <c r="H37" s="67">
        <f>G37/'２００４年'!G37</f>
        <v>1.2008118031461583</v>
      </c>
      <c r="I37" s="43">
        <v>51872</v>
      </c>
      <c r="J37" s="67">
        <f>I37/'２００４年'!I37</f>
        <v>1.1721691184778433</v>
      </c>
      <c r="K37" s="92">
        <v>62982</v>
      </c>
      <c r="L37" s="67">
        <f>K37/'２００４年'!K37</f>
        <v>1.31305508068215</v>
      </c>
      <c r="M37" s="43">
        <v>60650</v>
      </c>
      <c r="N37" s="67">
        <f>M37/'２００４年'!M37</f>
        <v>1.0562337820657948</v>
      </c>
      <c r="O37" s="45">
        <f>SUM(C37+E37+G37+I37+K37+M37)</f>
        <v>363665</v>
      </c>
      <c r="P37" s="42">
        <v>65679</v>
      </c>
      <c r="Q37" s="67">
        <f>P37/'２００４年'!P37</f>
        <v>1.052008585340851</v>
      </c>
    </row>
    <row r="38" spans="1:17" ht="14.25" thickBot="1">
      <c r="A38" s="10"/>
      <c r="B38" s="34" t="s">
        <v>11</v>
      </c>
      <c r="C38" s="48">
        <f>C36/C37</f>
        <v>0.711327142772289</v>
      </c>
      <c r="D38" s="34"/>
      <c r="E38" s="48">
        <f>E36/E37</f>
        <v>0.7633708576337086</v>
      </c>
      <c r="F38" s="34"/>
      <c r="G38" s="48">
        <f>G36/G37</f>
        <v>0.7179544721376776</v>
      </c>
      <c r="H38" s="34"/>
      <c r="I38" s="48">
        <f>I36/I37</f>
        <v>0.7063348241826033</v>
      </c>
      <c r="J38" s="34"/>
      <c r="K38" s="48">
        <f>K36/K37</f>
        <v>0.7004699755485694</v>
      </c>
      <c r="L38" s="34"/>
      <c r="M38" s="48">
        <f>M36/M37</f>
        <v>0.7271063478977741</v>
      </c>
      <c r="N38" s="97">
        <f>M38/'２００２年'!M38</f>
        <v>1.128558331997701</v>
      </c>
      <c r="O38" s="52">
        <f>O36/O37</f>
        <v>0.7221618797519695</v>
      </c>
      <c r="P38" s="22">
        <f>P36/P37</f>
        <v>0.743403523196151</v>
      </c>
      <c r="Q38" s="34"/>
    </row>
    <row r="39" spans="13:17" ht="14.25" thickBot="1">
      <c r="M39" s="9"/>
      <c r="N39" s="1"/>
      <c r="O39" s="9"/>
      <c r="P39" s="9"/>
      <c r="Q39" s="1"/>
    </row>
    <row r="40" spans="1:17" ht="13.5">
      <c r="A40" s="19" t="s">
        <v>1</v>
      </c>
      <c r="B40" s="54" t="s">
        <v>2</v>
      </c>
      <c r="C40" s="166" t="s">
        <v>25</v>
      </c>
      <c r="D40" s="165"/>
      <c r="E40" s="166" t="s">
        <v>26</v>
      </c>
      <c r="F40" s="165"/>
      <c r="G40" s="166" t="s">
        <v>27</v>
      </c>
      <c r="H40" s="165"/>
      <c r="I40" s="166" t="s">
        <v>28</v>
      </c>
      <c r="J40" s="165"/>
      <c r="K40" s="166" t="s">
        <v>29</v>
      </c>
      <c r="L40" s="165"/>
      <c r="M40" s="166" t="s">
        <v>31</v>
      </c>
      <c r="N40" s="165"/>
      <c r="O40" s="30" t="s">
        <v>30</v>
      </c>
      <c r="P40" s="41" t="s">
        <v>32</v>
      </c>
      <c r="Q40" s="3"/>
    </row>
    <row r="41" spans="1:17" ht="14.25" thickBot="1">
      <c r="A41" s="10"/>
      <c r="B41" s="34"/>
      <c r="C41" s="63" t="s">
        <v>5</v>
      </c>
      <c r="D41" s="18" t="s">
        <v>6</v>
      </c>
      <c r="E41" s="63" t="s">
        <v>5</v>
      </c>
      <c r="F41" s="18" t="s">
        <v>6</v>
      </c>
      <c r="G41" s="63" t="s">
        <v>5</v>
      </c>
      <c r="H41" s="18" t="s">
        <v>6</v>
      </c>
      <c r="I41" s="63" t="s">
        <v>5</v>
      </c>
      <c r="J41" s="18" t="s">
        <v>6</v>
      </c>
      <c r="K41" s="62" t="s">
        <v>5</v>
      </c>
      <c r="L41" s="51" t="s">
        <v>6</v>
      </c>
      <c r="M41" s="61" t="s">
        <v>5</v>
      </c>
      <c r="N41" s="34" t="s">
        <v>6</v>
      </c>
      <c r="O41" s="60" t="s">
        <v>5</v>
      </c>
      <c r="P41" s="60" t="s">
        <v>5</v>
      </c>
      <c r="Q41" s="4"/>
    </row>
    <row r="42" spans="1:17" ht="14.25" thickBot="1">
      <c r="A42" s="11"/>
      <c r="B42" s="35" t="s">
        <v>7</v>
      </c>
      <c r="C42" s="23">
        <v>5611</v>
      </c>
      <c r="D42" s="67">
        <f>C42/'２００４年'!C42</f>
        <v>0.8756242197253433</v>
      </c>
      <c r="E42" s="23">
        <v>5185</v>
      </c>
      <c r="F42" s="67">
        <f>E42/'２００４年'!E42</f>
        <v>0.9141396332863188</v>
      </c>
      <c r="G42" s="23">
        <v>6157</v>
      </c>
      <c r="H42" s="67">
        <f>G42/'２００４年'!G42</f>
        <v>0.903448275862069</v>
      </c>
      <c r="I42" s="80">
        <v>6002</v>
      </c>
      <c r="J42" s="67">
        <f>I42/'２００４年'!I42</f>
        <v>0.8508647575843493</v>
      </c>
      <c r="K42" s="23">
        <v>7271</v>
      </c>
      <c r="L42" s="67">
        <f>K42/'２００４年'!K42</f>
        <v>1.1450393700787402</v>
      </c>
      <c r="M42" s="31">
        <f>SUM(O4+O42)</f>
        <v>75124</v>
      </c>
      <c r="N42" s="67">
        <f aca="true" t="shared" si="3" ref="N42:N50">M42/P42</f>
        <v>0.9771464991350268</v>
      </c>
      <c r="O42" s="53">
        <f>SUM(P4+C42+E42+G42+I42+K42)</f>
        <v>35382</v>
      </c>
      <c r="P42" s="71">
        <f>'２００４年'!C4+'２００４年'!E4+'２００４年'!G4+'２００４年'!I4+'２００４年'!K4+'２００４年'!M4+'２００４年'!P4+'２００４年'!C42+'２００４年'!E42+'２００４年'!G42+'２００４年'!I42+'２００４年'!K42</f>
        <v>76881</v>
      </c>
      <c r="Q42" s="36"/>
    </row>
    <row r="43" spans="1:16" ht="14.25" thickBot="1">
      <c r="A43" s="11"/>
      <c r="B43" s="47" t="s">
        <v>8</v>
      </c>
      <c r="C43" s="43">
        <v>4278</v>
      </c>
      <c r="D43" s="67">
        <f>C43/'２００４年'!C43</f>
        <v>0.8609378144495874</v>
      </c>
      <c r="E43" s="43">
        <v>4545</v>
      </c>
      <c r="F43" s="67">
        <f>E43/'２００４年'!E43</f>
        <v>0.8775825448928365</v>
      </c>
      <c r="G43" s="43">
        <v>5091</v>
      </c>
      <c r="H43" s="67">
        <f>G43/'２００４年'!G43</f>
        <v>1.1809324982602645</v>
      </c>
      <c r="I43" s="75">
        <v>3460</v>
      </c>
      <c r="J43" s="67">
        <f>I43/'２００４年'!I43</f>
        <v>0.8020398701900788</v>
      </c>
      <c r="K43" s="43">
        <v>4692</v>
      </c>
      <c r="L43" s="67">
        <f>K43/'２００４年'!K43</f>
        <v>1.1352528429712074</v>
      </c>
      <c r="M43" s="43">
        <f>SUM(O5+O43)</f>
        <v>50718</v>
      </c>
      <c r="N43" s="67">
        <f t="shared" si="3"/>
        <v>0.906795873486975</v>
      </c>
      <c r="O43" s="45">
        <f>SUM(P5+C43+E43+G43+I43+K43)</f>
        <v>26021</v>
      </c>
      <c r="P43" s="71">
        <f>'２００４年'!C5+'２００４年'!E5+'２００４年'!G5+'２００４年'!I5+'２００４年'!K5+'２００４年'!M5+'２００４年'!P5+'２００４年'!C43+'２００４年'!E43+'２００４年'!G43+'２００４年'!I43+'２００４年'!K43</f>
        <v>55931</v>
      </c>
    </row>
    <row r="44" spans="1:16" ht="14.25" thickBot="1">
      <c r="A44" s="11" t="s">
        <v>17</v>
      </c>
      <c r="B44" s="35" t="s">
        <v>9</v>
      </c>
      <c r="C44" s="23">
        <f>SUM(C42:C43)</f>
        <v>9889</v>
      </c>
      <c r="D44" s="67">
        <f>C44/'２００４年'!C44</f>
        <v>0.8692098092643051</v>
      </c>
      <c r="E44" s="23">
        <f>SUM(E42:E43)</f>
        <v>9730</v>
      </c>
      <c r="F44" s="67">
        <f>E44/'２００４年'!E44</f>
        <v>0.8966915491659755</v>
      </c>
      <c r="G44" s="23">
        <f>SUM(G42:G43)</f>
        <v>11248</v>
      </c>
      <c r="H44" s="67">
        <f>G44/'２００４年'!G44</f>
        <v>1.0109653064893043</v>
      </c>
      <c r="I44" s="29">
        <f>SUM(I42:I43)</f>
        <v>9462</v>
      </c>
      <c r="J44" s="67">
        <f>I44/'２００４年'!I44</f>
        <v>0.8323363828289937</v>
      </c>
      <c r="K44" s="23">
        <f>SUM(K42:K43)</f>
        <v>11963</v>
      </c>
      <c r="L44" s="67">
        <f>K44/'２００４年'!K44</f>
        <v>1.1411809596489555</v>
      </c>
      <c r="M44" s="23">
        <f>SUM(M42:M43)</f>
        <v>125842</v>
      </c>
      <c r="N44" s="67">
        <f t="shared" si="3"/>
        <v>0.9475198024274915</v>
      </c>
      <c r="O44" s="26">
        <f>SUM(O42:O43)</f>
        <v>61403</v>
      </c>
      <c r="P44" s="71">
        <f>'２００４年'!C6+'２００４年'!E6+'２００４年'!G6+'２００４年'!I6+'２００４年'!K6+'２００４年'!M6+'２００４年'!P6+'２００４年'!C44+'２００４年'!E44+'２００４年'!G44+'２００４年'!I44+'２００４年'!K44</f>
        <v>132812</v>
      </c>
    </row>
    <row r="45" spans="1:16" ht="13.5">
      <c r="A45" s="11"/>
      <c r="B45" s="47" t="s">
        <v>10</v>
      </c>
      <c r="C45" s="43">
        <v>16816</v>
      </c>
      <c r="D45" s="67">
        <f>C45/'２００４年'!C45</f>
        <v>0.8813879134126527</v>
      </c>
      <c r="E45" s="43">
        <v>17099</v>
      </c>
      <c r="F45" s="67">
        <f>E45/'２００４年'!E45</f>
        <v>0.9254207934188451</v>
      </c>
      <c r="G45" s="75">
        <v>20513</v>
      </c>
      <c r="H45" s="67">
        <f>G45/'２００４年'!G45</f>
        <v>1.0475971605127419</v>
      </c>
      <c r="I45" s="75">
        <v>18233</v>
      </c>
      <c r="J45" s="67">
        <f>I45/'２００４年'!I45</f>
        <v>0.9590258783925941</v>
      </c>
      <c r="K45" s="43">
        <v>19963</v>
      </c>
      <c r="L45" s="67">
        <f>K45/'２００４年'!K45</f>
        <v>1.031519661034465</v>
      </c>
      <c r="M45" s="43">
        <f>SUM(O7+O45)</f>
        <v>222004</v>
      </c>
      <c r="N45" s="67">
        <f t="shared" si="3"/>
        <v>0.9566416450492532</v>
      </c>
      <c r="O45" s="45">
        <f>SUM(P7+C45+E45+G45+I45+K45)</f>
        <v>110078</v>
      </c>
      <c r="P45" s="71">
        <f>'２００４年'!C7+'２００４年'!E7+'２００４年'!G7+'２００４年'!I7+'２００４年'!K7+'２００４年'!M7+'２００４年'!P7+'２００４年'!C45+'２００４年'!E45+'２００４年'!G45+'２００４年'!I45+'２００４年'!K45</f>
        <v>232066</v>
      </c>
    </row>
    <row r="46" spans="1:16" ht="14.25" thickBot="1">
      <c r="A46" s="10"/>
      <c r="B46" s="34" t="s">
        <v>11</v>
      </c>
      <c r="C46" s="48">
        <f>C44/C45</f>
        <v>0.5880708848715509</v>
      </c>
      <c r="D46" s="8"/>
      <c r="E46" s="48">
        <f>E44/E45</f>
        <v>0.5690391250950348</v>
      </c>
      <c r="F46" s="8"/>
      <c r="G46" s="48">
        <v>0.548</v>
      </c>
      <c r="H46" s="28"/>
      <c r="I46" s="81">
        <f>I44/I45</f>
        <v>0.5189491581198925</v>
      </c>
      <c r="J46" s="8"/>
      <c r="K46" s="48">
        <f>K44/K45</f>
        <v>0.5992586284626559</v>
      </c>
      <c r="L46" s="34"/>
      <c r="M46" s="48">
        <f>M44/M45</f>
        <v>0.5668456424208573</v>
      </c>
      <c r="N46" s="68" t="e">
        <f t="shared" si="3"/>
        <v>#DIV/0!</v>
      </c>
      <c r="O46" s="52">
        <f>O44/O45</f>
        <v>0.5578135503915406</v>
      </c>
      <c r="P46" s="70"/>
    </row>
    <row r="47" spans="1:16" ht="14.25" thickBot="1">
      <c r="A47" s="11"/>
      <c r="B47" s="37" t="s">
        <v>7</v>
      </c>
      <c r="C47" s="38">
        <v>8067</v>
      </c>
      <c r="D47" s="67">
        <f>C47/'２００４年'!C47</f>
        <v>0.9060990677299786</v>
      </c>
      <c r="E47" s="38">
        <v>8753</v>
      </c>
      <c r="F47" s="67">
        <f>E47/'２００４年'!E47</f>
        <v>1.2195903580883378</v>
      </c>
      <c r="G47" s="38">
        <v>5654</v>
      </c>
      <c r="H47" s="67">
        <f>G47/'２００４年'!G47</f>
        <v>0.7269220879403445</v>
      </c>
      <c r="I47" s="76">
        <v>5442</v>
      </c>
      <c r="J47" s="67">
        <f>I47/'２００４年'!I47</f>
        <v>0.6764449968924798</v>
      </c>
      <c r="K47" s="38">
        <v>7246</v>
      </c>
      <c r="L47" s="67">
        <f>K47/'２００４年'!K47</f>
        <v>0.977076591154261</v>
      </c>
      <c r="M47" s="76">
        <f>SUM(O9+O47)</f>
        <v>84116</v>
      </c>
      <c r="N47" s="67">
        <f t="shared" si="3"/>
        <v>0.8501718213058419</v>
      </c>
      <c r="O47" s="40">
        <f>SUM(P9+C47+E47+G47+I47+K47)</f>
        <v>44006</v>
      </c>
      <c r="P47" s="71">
        <f>'２００４年'!C9+'２００４年'!E9+'２００４年'!G9+'２００４年'!I9+'２００４年'!K9+'２００４年'!M9+'２００４年'!P9+'２００４年'!C47+'２００４年'!E47+'２００４年'!G47+'２００４年'!I47+'２００４年'!K47</f>
        <v>98940</v>
      </c>
    </row>
    <row r="48" spans="1:16" ht="14.25" thickBot="1">
      <c r="A48" s="11"/>
      <c r="B48" s="35" t="s">
        <v>8</v>
      </c>
      <c r="C48" s="23">
        <v>900</v>
      </c>
      <c r="D48" s="67">
        <f>C48/'２００４年'!C48</f>
        <v>0.7860262008733624</v>
      </c>
      <c r="E48" s="23">
        <v>615</v>
      </c>
      <c r="F48" s="67">
        <f>E48/'２００４年'!E48</f>
        <v>0.8951965065502183</v>
      </c>
      <c r="G48" s="23">
        <v>920</v>
      </c>
      <c r="H48" s="67">
        <f>G48/'２００４年'!G48</f>
        <v>0.8803827751196173</v>
      </c>
      <c r="I48" s="82">
        <v>940</v>
      </c>
      <c r="J48" s="67">
        <f>I48/'２００４年'!I48</f>
        <v>0.7592891760904685</v>
      </c>
      <c r="K48" s="23">
        <v>1482</v>
      </c>
      <c r="L48" s="67">
        <f>K48/'２００４年'!K48</f>
        <v>2.010854816824966</v>
      </c>
      <c r="M48" s="75">
        <f>SUM(O10+O48)</f>
        <v>10657</v>
      </c>
      <c r="N48" s="67">
        <f t="shared" si="3"/>
        <v>1.0037675426203259</v>
      </c>
      <c r="O48" s="59">
        <f>SUM(P10+C48+E48+G48+I48+K48)</f>
        <v>5771</v>
      </c>
      <c r="P48" s="71">
        <f>'２００４年'!C10+'２００４年'!E10+'２００４年'!G10+'２００４年'!I10+'２００４年'!K10+'２００４年'!M10+'２００４年'!P10+'２００４年'!C48+'２００４年'!E48+'２００４年'!G48+'２００４年'!I48+'２００４年'!K48</f>
        <v>10617</v>
      </c>
    </row>
    <row r="49" spans="1:16" ht="14.25" thickBot="1">
      <c r="A49" s="11" t="s">
        <v>18</v>
      </c>
      <c r="B49" s="47" t="s">
        <v>9</v>
      </c>
      <c r="C49" s="43">
        <f>SUM(C47:C48)</f>
        <v>8967</v>
      </c>
      <c r="D49" s="67">
        <f>C49/'２００４年'!C49</f>
        <v>0.8924164012738853</v>
      </c>
      <c r="E49" s="43">
        <f>SUM(E47:E48)</f>
        <v>9368</v>
      </c>
      <c r="F49" s="67">
        <f>E49/'２００４年'!E49</f>
        <v>1.1912512716174974</v>
      </c>
      <c r="G49" s="43">
        <f>SUM(G47:G48)</f>
        <v>6574</v>
      </c>
      <c r="H49" s="67">
        <f>G49/'２００４年'!G49</f>
        <v>0.7450980392156863</v>
      </c>
      <c r="I49" s="43">
        <f>SUM(I47:I48)</f>
        <v>6382</v>
      </c>
      <c r="J49" s="67">
        <f>I49/'２００４年'!I49</f>
        <v>0.6874932672627383</v>
      </c>
      <c r="K49" s="43">
        <f>SUM(K47:K48)</f>
        <v>8728</v>
      </c>
      <c r="L49" s="67">
        <f>K49/'２００４年'!K49</f>
        <v>1.0705261866797497</v>
      </c>
      <c r="M49" s="75">
        <f>SUM(O11+O49)</f>
        <v>94773</v>
      </c>
      <c r="N49" s="67">
        <f t="shared" si="3"/>
        <v>0.8650565459076097</v>
      </c>
      <c r="O49" s="56">
        <f>SUM(O47:O48)</f>
        <v>49777</v>
      </c>
      <c r="P49" s="71">
        <f>'２００４年'!C11+'２００４年'!E11+'２００４年'!G11+'２００４年'!I11+'２００４年'!K11+'２００４年'!M11+'２００４年'!P11+'２００４年'!C49+'２００４年'!E49+'２００４年'!G49+'２００４年'!I49+'２００４年'!K49</f>
        <v>109557</v>
      </c>
    </row>
    <row r="50" spans="1:16" ht="13.5">
      <c r="A50" s="11"/>
      <c r="B50" s="47" t="s">
        <v>10</v>
      </c>
      <c r="C50" s="43">
        <v>14672</v>
      </c>
      <c r="D50" s="67">
        <f>C50/'２００４年'!C50</f>
        <v>0.8619940074026203</v>
      </c>
      <c r="E50" s="43">
        <v>14963</v>
      </c>
      <c r="F50" s="67">
        <f>E50/'２００４年'!E50</f>
        <v>1.01616298811545</v>
      </c>
      <c r="G50" s="43">
        <v>10807</v>
      </c>
      <c r="H50" s="67">
        <f>G50/'２００４年'!G50</f>
        <v>0.6952521873391663</v>
      </c>
      <c r="I50" s="75">
        <v>11365</v>
      </c>
      <c r="J50" s="67">
        <f>I50/'２００４年'!I50</f>
        <v>0.792041257230469</v>
      </c>
      <c r="K50" s="43">
        <v>13063</v>
      </c>
      <c r="L50" s="67">
        <f>K50/'２００４年'!K50</f>
        <v>0.9521831037247612</v>
      </c>
      <c r="M50" s="75">
        <f>SUM(O12+O50)</f>
        <v>155049</v>
      </c>
      <c r="N50" s="67">
        <f t="shared" si="3"/>
        <v>0.8061151808506767</v>
      </c>
      <c r="O50" s="45">
        <f>SUM(P12+C50+E50+G50+I50+K50)</f>
        <v>79947</v>
      </c>
      <c r="P50" s="71">
        <f>'２００４年'!C12+'２００４年'!E12+'２００４年'!G12+'２００４年'!I12+'２００４年'!K12+'２００４年'!M12+'２００４年'!P12+'２００４年'!C50+'２００４年'!E50+'２００４年'!G50+'２００４年'!I50+'２００４年'!K50</f>
        <v>192341</v>
      </c>
    </row>
    <row r="51" spans="1:16" ht="14.25" thickBot="1">
      <c r="A51" s="10"/>
      <c r="B51" s="34" t="s">
        <v>11</v>
      </c>
      <c r="C51" s="48">
        <f>C49/C50</f>
        <v>0.6111641221374046</v>
      </c>
      <c r="D51" s="8"/>
      <c r="E51" s="48">
        <f>E49/E50</f>
        <v>0.6260776582236183</v>
      </c>
      <c r="F51" s="8"/>
      <c r="G51" s="48">
        <f>G49/G50</f>
        <v>0.6083094290737485</v>
      </c>
      <c r="H51" s="89"/>
      <c r="I51" s="81">
        <f>I49/I50</f>
        <v>0.5615486141663001</v>
      </c>
      <c r="J51" s="8"/>
      <c r="K51" s="48">
        <f>K49/K50</f>
        <v>0.6681466738115287</v>
      </c>
      <c r="L51" s="34"/>
      <c r="M51" s="48">
        <f>M49/M50</f>
        <v>0.6112454772362286</v>
      </c>
      <c r="N51" s="51"/>
      <c r="O51" s="52">
        <f>O49/O50</f>
        <v>0.6226249890552491</v>
      </c>
      <c r="P51" s="70"/>
    </row>
    <row r="52" spans="1:17" ht="14.25" thickBot="1">
      <c r="A52" s="11"/>
      <c r="B52" s="35" t="s">
        <v>7</v>
      </c>
      <c r="C52" s="23">
        <v>15182</v>
      </c>
      <c r="D52" s="67">
        <f>C52/'２００４年'!C52</f>
        <v>1.4882854622095874</v>
      </c>
      <c r="E52" s="23">
        <v>16695</v>
      </c>
      <c r="F52" s="67">
        <f>E52/'２００４年'!E52</f>
        <v>1.5576600111961187</v>
      </c>
      <c r="G52" s="23">
        <v>9905</v>
      </c>
      <c r="H52" s="67">
        <f>G52/'２００４年'!G52</f>
        <v>1.1208554939459092</v>
      </c>
      <c r="I52" s="24">
        <v>13774</v>
      </c>
      <c r="J52" s="67">
        <f>I52/'２００４年'!I52</f>
        <v>1.2225082098162776</v>
      </c>
      <c r="K52" s="23">
        <v>17820</v>
      </c>
      <c r="L52" s="67">
        <f>K52/'２００４年'!K52</f>
        <v>1.8084026791150802</v>
      </c>
      <c r="M52" s="31">
        <f>SUM(O14+O52)</f>
        <v>166503</v>
      </c>
      <c r="N52" s="67">
        <f>M52/P52</f>
        <v>1.2049804963127537</v>
      </c>
      <c r="O52" s="25">
        <f>SUM(P14+C52+E52+G52+I52+K52)</f>
        <v>85669</v>
      </c>
      <c r="P52" s="71">
        <f>'２００４年'!C14+'２００４年'!E14+'２００４年'!G14+'２００４年'!I14+'２００４年'!K14+'２００４年'!M14+'２００４年'!P14+'２００４年'!C52+'２００４年'!E52+'２００４年'!G52+'２００４年'!I52+'２００４年'!K52</f>
        <v>138179</v>
      </c>
      <c r="Q52" s="3"/>
    </row>
    <row r="53" spans="1:17" ht="14.25" thickBot="1">
      <c r="A53" s="11"/>
      <c r="B53" s="47" t="s">
        <v>8</v>
      </c>
      <c r="C53" s="43">
        <v>3933</v>
      </c>
      <c r="D53" s="67">
        <f>C53/'２００４年'!C53</f>
        <v>1.0787164015359298</v>
      </c>
      <c r="E53" s="43">
        <v>6553</v>
      </c>
      <c r="F53" s="67">
        <f>E53/'２００４年'!E53</f>
        <v>1.5133949191685911</v>
      </c>
      <c r="G53" s="43">
        <v>4518</v>
      </c>
      <c r="H53" s="67">
        <f>G53/'２００４年'!G53</f>
        <v>0.8115681695706843</v>
      </c>
      <c r="I53" s="44">
        <v>3994</v>
      </c>
      <c r="J53" s="67">
        <f>I53/'２００４年'!I53</f>
        <v>1.1613841232916546</v>
      </c>
      <c r="K53" s="43">
        <v>4599</v>
      </c>
      <c r="L53" s="67">
        <f>K53/'２００４年'!K53</f>
        <v>1.3177650429799428</v>
      </c>
      <c r="M53" s="43">
        <f>SUM(O15+O53)</f>
        <v>52188</v>
      </c>
      <c r="N53" s="67">
        <f>M53/P53</f>
        <v>1.2955662578819325</v>
      </c>
      <c r="O53" s="45">
        <f>SUM(P15+C53+E53+G53+I53+K53)</f>
        <v>28052</v>
      </c>
      <c r="P53" s="71">
        <f>'２００４年'!C15+'２００４年'!E15+'２００４年'!G15+'２００４年'!I15+'２００４年'!K15+'２００４年'!M15+'２００４年'!P15+'２００４年'!C53+'２００４年'!E53+'２００４年'!G53+'２００４年'!I53+'２００４年'!K53</f>
        <v>40282</v>
      </c>
      <c r="Q53" s="3"/>
    </row>
    <row r="54" spans="1:16" ht="14.25" thickBot="1">
      <c r="A54" s="11" t="s">
        <v>19</v>
      </c>
      <c r="B54" s="35" t="s">
        <v>9</v>
      </c>
      <c r="C54" s="23">
        <f>SUM(C52:C53)</f>
        <v>19115</v>
      </c>
      <c r="D54" s="67">
        <f>C54/'２００４年'!C54</f>
        <v>1.3804434173467177</v>
      </c>
      <c r="E54" s="23">
        <f>SUM(E52:E53)</f>
        <v>23248</v>
      </c>
      <c r="F54" s="67">
        <f>E54/'２００４年'!E54</f>
        <v>1.544922913343966</v>
      </c>
      <c r="G54" s="23">
        <f>SUM(G52:G53)</f>
        <v>14423</v>
      </c>
      <c r="H54" s="67">
        <f>G54/'２００４年'!G54</f>
        <v>1.0013190780338794</v>
      </c>
      <c r="I54" s="24">
        <f>SUM(I52:I53)</f>
        <v>17768</v>
      </c>
      <c r="J54" s="67">
        <f>I54/'２００４年'!I54</f>
        <v>1.2082143342853258</v>
      </c>
      <c r="K54" s="23">
        <f>SUM(K52:K53)</f>
        <v>22419</v>
      </c>
      <c r="L54" s="67">
        <f>K54/'２００４年'!K54</f>
        <v>1.6800809352517985</v>
      </c>
      <c r="M54" s="23">
        <f>SUM(M52:M53)</f>
        <v>218691</v>
      </c>
      <c r="N54" s="67">
        <f>M54/P54</f>
        <v>1.2254274043068234</v>
      </c>
      <c r="O54" s="26">
        <f>SUM(O52:O53)</f>
        <v>113721</v>
      </c>
      <c r="P54" s="71">
        <f>'２００４年'!C16+'２００４年'!E16+'２００４年'!G16+'２００４年'!I16+'２００４年'!K16+'２００４年'!M16+'２００４年'!P16+'２００４年'!C54+'２００４年'!E54+'２００４年'!G54+'２００４年'!I54+'２００４年'!K54</f>
        <v>178461</v>
      </c>
    </row>
    <row r="55" spans="1:17" ht="13.5">
      <c r="A55" s="11"/>
      <c r="B55" s="47" t="s">
        <v>10</v>
      </c>
      <c r="C55" s="43">
        <v>28625</v>
      </c>
      <c r="D55" s="67">
        <f>C55/'２００４年'!C55</f>
        <v>1.2426741914477968</v>
      </c>
      <c r="E55" s="43">
        <v>42047</v>
      </c>
      <c r="F55" s="67">
        <f>E55/'２００４年'!E55</f>
        <v>1.5605908770367072</v>
      </c>
      <c r="G55" s="43">
        <v>26991</v>
      </c>
      <c r="H55" s="67">
        <f>G55/'２００４年'!G55</f>
        <v>0.9602945885366635</v>
      </c>
      <c r="I55" s="44">
        <v>30189</v>
      </c>
      <c r="J55" s="67">
        <f>I55/'２００４年'!I55</f>
        <v>1.1824911868390129</v>
      </c>
      <c r="K55" s="43">
        <v>34923</v>
      </c>
      <c r="L55" s="67">
        <f>K55/'２００４年'!K55</f>
        <v>1.465321193303403</v>
      </c>
      <c r="M55" s="43">
        <f>SUM(O17+O55)</f>
        <v>368304</v>
      </c>
      <c r="N55" s="67">
        <f>M55/P55</f>
        <v>1.1763631195163007</v>
      </c>
      <c r="O55" s="45">
        <f>SUM(P17+C55+E55+G55+I55+K55)</f>
        <v>191428</v>
      </c>
      <c r="P55" s="71">
        <f>'２００４年'!C17+'２００４年'!E17+'２００４年'!G17+'２００４年'!I17+'２００４年'!K17+'２００４年'!M17+'２００４年'!P17+'２００４年'!C55+'２００４年'!E55+'２００４年'!G55+'２００４年'!I55+'２００４年'!K55</f>
        <v>313087</v>
      </c>
      <c r="Q55" s="3"/>
    </row>
    <row r="56" spans="1:16" ht="14.25" thickBot="1">
      <c r="A56" s="10"/>
      <c r="B56" s="34" t="s">
        <v>11</v>
      </c>
      <c r="C56" s="48">
        <f>C54/C55</f>
        <v>0.6677729257641921</v>
      </c>
      <c r="D56" s="8"/>
      <c r="E56" s="48">
        <f>E54/E55</f>
        <v>0.5529050824077818</v>
      </c>
      <c r="F56" s="8"/>
      <c r="G56" s="48">
        <f>G54/G55</f>
        <v>0.5343633062872809</v>
      </c>
      <c r="H56" s="8"/>
      <c r="I56" s="48">
        <f>I54/I55</f>
        <v>0.5885587465633177</v>
      </c>
      <c r="J56" s="8"/>
      <c r="K56" s="48">
        <f>K54/K55</f>
        <v>0.6419551584915385</v>
      </c>
      <c r="L56" s="34"/>
      <c r="M56" s="48">
        <f>M54/M55</f>
        <v>0.5937785090577349</v>
      </c>
      <c r="N56" s="8"/>
      <c r="O56" s="52">
        <f>O54/O55</f>
        <v>0.5940666987065633</v>
      </c>
      <c r="P56" s="70"/>
    </row>
    <row r="57" spans="1:16" ht="14.25" thickBot="1">
      <c r="A57" s="11"/>
      <c r="B57" s="35" t="s">
        <v>7</v>
      </c>
      <c r="C57" s="23">
        <v>4045</v>
      </c>
      <c r="D57" s="67">
        <f>C57/'２００４年'!C57</f>
        <v>1.7367969085444397</v>
      </c>
      <c r="E57" s="23">
        <v>2560</v>
      </c>
      <c r="F57" s="67">
        <f>E57/'２００４年'!E57</f>
        <v>1.285140562248996</v>
      </c>
      <c r="G57" s="23">
        <v>3903</v>
      </c>
      <c r="H57" s="67">
        <f>G57/'２００４年'!G57</f>
        <v>1.8170391061452513</v>
      </c>
      <c r="I57" s="24">
        <v>4099</v>
      </c>
      <c r="J57" s="67">
        <f>I57/'２００４年'!I57</f>
        <v>1.6188783570300158</v>
      </c>
      <c r="K57" s="23">
        <v>3699</v>
      </c>
      <c r="L57" s="67">
        <f>K57/'２００４年'!K57</f>
        <v>1.8357320099255583</v>
      </c>
      <c r="M57" s="31">
        <f>SUM(O19+O57)</f>
        <v>34126</v>
      </c>
      <c r="N57" s="67">
        <f>M57/P57</f>
        <v>1.2156164285968725</v>
      </c>
      <c r="O57" s="53">
        <f>SUM(P19+C57+E57+G57+I57+K57)</f>
        <v>20838</v>
      </c>
      <c r="P57" s="71">
        <f>'２００４年'!C19+'２００４年'!E19+'２００４年'!G19+'２００４年'!I19+'２００４年'!K19+'２００４年'!M19+'２００４年'!P19+'２００４年'!C57+'２００４年'!E57+'２００４年'!G57+'２００４年'!I57+'２００４年'!K57</f>
        <v>28073</v>
      </c>
    </row>
    <row r="58" spans="1:17" ht="14.25" thickBot="1">
      <c r="A58" s="11"/>
      <c r="B58" s="47" t="s">
        <v>8</v>
      </c>
      <c r="C58" s="43">
        <v>900</v>
      </c>
      <c r="D58" s="67">
        <f>C58/'２００４年'!C58</f>
        <v>0.7679180887372014</v>
      </c>
      <c r="E58" s="43">
        <v>720</v>
      </c>
      <c r="F58" s="67">
        <f>E58/'２００４年'!E58</f>
        <v>0.5194805194805194</v>
      </c>
      <c r="G58" s="43">
        <v>835</v>
      </c>
      <c r="H58" s="67">
        <f>G58/'２００４年'!G58</f>
        <v>0.5592766242464836</v>
      </c>
      <c r="I58" s="44">
        <v>944</v>
      </c>
      <c r="J58" s="67">
        <f>I58/'２００４年'!I58</f>
        <v>0.9430569430569431</v>
      </c>
      <c r="K58" s="43">
        <v>1011</v>
      </c>
      <c r="L58" s="67">
        <f>K58/'２００４年'!K58</f>
        <v>1.2254545454545454</v>
      </c>
      <c r="M58" s="43">
        <f>SUM(O20+O58)</f>
        <v>11471</v>
      </c>
      <c r="N58" s="67">
        <f>M58/P58</f>
        <v>0.873315569090217</v>
      </c>
      <c r="O58" s="45">
        <f>SUM(P20+C58+E58+G58+I58+K58)</f>
        <v>5352</v>
      </c>
      <c r="P58" s="71">
        <f>'２００４年'!C20+'２００４年'!E20+'２００４年'!G20+'２００４年'!I20+'２００４年'!K20+'２００４年'!M20+'２００４年'!P20+'２００４年'!C58+'２００４年'!E58+'２００４年'!G58+'２００４年'!I58+'２００４年'!K58</f>
        <v>13135</v>
      </c>
      <c r="Q58" s="3"/>
    </row>
    <row r="59" spans="1:16" ht="14.25" thickBot="1">
      <c r="A59" s="11" t="s">
        <v>20</v>
      </c>
      <c r="B59" s="35" t="s">
        <v>9</v>
      </c>
      <c r="C59" s="23">
        <f>SUM(C57:C58)</f>
        <v>4945</v>
      </c>
      <c r="D59" s="67">
        <f>C59/'２００４年'!C59</f>
        <v>1.4124535846900885</v>
      </c>
      <c r="E59" s="23">
        <f>SUM(E57:E58)</f>
        <v>3280</v>
      </c>
      <c r="F59" s="67">
        <f>E59/'２００４年'!E59</f>
        <v>0.9709887507400828</v>
      </c>
      <c r="G59" s="23">
        <v>4738</v>
      </c>
      <c r="H59" s="67">
        <f>G59/'２００４年'!G59</f>
        <v>1.3012908541609447</v>
      </c>
      <c r="I59" s="24">
        <f>SUM(I57:I58)</f>
        <v>5043</v>
      </c>
      <c r="J59" s="67">
        <f>I59/'２００４年'!I59</f>
        <v>1.4273988112086047</v>
      </c>
      <c r="K59" s="23">
        <f>SUM(K57:K58)</f>
        <v>4710</v>
      </c>
      <c r="L59" s="67">
        <f>K59/'２００４年'!K59</f>
        <v>1.658450704225352</v>
      </c>
      <c r="M59" s="23">
        <f>SUM(M57:M58)</f>
        <v>45597</v>
      </c>
      <c r="N59" s="67">
        <f>M59/P59</f>
        <v>1.1065084449621432</v>
      </c>
      <c r="O59" s="26">
        <f>SUM(O57:O58)</f>
        <v>26190</v>
      </c>
      <c r="P59" s="71">
        <f>'２００４年'!C21+'２００４年'!E21+'２００４年'!G21+'２００４年'!I21+'２００４年'!K21+'２００４年'!M21+'２００４年'!P21+'２００４年'!C59+'２００４年'!E59+'２００４年'!G59+'２００４年'!I59+'２００４年'!K59</f>
        <v>41208</v>
      </c>
    </row>
    <row r="60" spans="1:17" ht="13.5">
      <c r="A60" s="11"/>
      <c r="B60" s="47" t="s">
        <v>10</v>
      </c>
      <c r="C60" s="43">
        <v>9402</v>
      </c>
      <c r="D60" s="67">
        <f>C60/'２００４年'!C60</f>
        <v>1.142544659132337</v>
      </c>
      <c r="E60" s="43">
        <v>7219</v>
      </c>
      <c r="F60" s="67">
        <f>E60/'２００４年'!E60</f>
        <v>0.7645625926710443</v>
      </c>
      <c r="G60" s="43">
        <v>9552</v>
      </c>
      <c r="H60" s="67">
        <f>G60/'２００４年'!G60</f>
        <v>1.119681162817958</v>
      </c>
      <c r="I60" s="44">
        <v>8703</v>
      </c>
      <c r="J60" s="67">
        <f>I60/'２００４年'!I60</f>
        <v>1.0409041980624327</v>
      </c>
      <c r="K60" s="43">
        <v>8986</v>
      </c>
      <c r="L60" s="67">
        <f>K60/'２００４年'!K60</f>
        <v>1.1870541611624834</v>
      </c>
      <c r="M60" s="43">
        <f>SUM(O22+O60)</f>
        <v>98746</v>
      </c>
      <c r="N60" s="67">
        <f>M60/P60</f>
        <v>0.9638740031430886</v>
      </c>
      <c r="O60" s="45">
        <f>SUM(P22+C60+E60+G60+I60+K60)</f>
        <v>51424</v>
      </c>
      <c r="P60" s="71">
        <f>'２００４年'!C22+'２００４年'!E22+'２００４年'!G22+'２００４年'!I22+'２００４年'!K22+'２００４年'!M22+'２００４年'!P22+'２００４年'!C60+'２００４年'!E60+'２００４年'!G60+'２００４年'!I60+'２００４年'!K60</f>
        <v>102447</v>
      </c>
      <c r="Q60" s="3"/>
    </row>
    <row r="61" spans="1:16" ht="14.25" thickBot="1">
      <c r="A61" s="10"/>
      <c r="B61" s="34" t="s">
        <v>11</v>
      </c>
      <c r="C61" s="48">
        <f>C59/C60</f>
        <v>0.5259519251223144</v>
      </c>
      <c r="D61" s="8"/>
      <c r="E61" s="48">
        <f>E59/E60</f>
        <v>0.454356559080205</v>
      </c>
      <c r="F61" s="8"/>
      <c r="G61" s="48">
        <f>G59/G60</f>
        <v>0.4960217755443886</v>
      </c>
      <c r="H61" s="8"/>
      <c r="I61" s="78">
        <f>I59/I60</f>
        <v>0.5794553602206136</v>
      </c>
      <c r="J61" s="34"/>
      <c r="K61" s="48">
        <f>K59/K60</f>
        <v>0.5241486757177832</v>
      </c>
      <c r="L61" s="34"/>
      <c r="M61" s="48">
        <f>M59/M60</f>
        <v>0.4617604763737265</v>
      </c>
      <c r="N61" s="8"/>
      <c r="O61" s="52">
        <f>O59/O60</f>
        <v>0.5092952706907281</v>
      </c>
      <c r="P61" s="70"/>
    </row>
    <row r="62" spans="1:16" ht="14.25" thickBot="1">
      <c r="A62" s="11"/>
      <c r="B62" s="35" t="s">
        <v>7</v>
      </c>
      <c r="C62" s="49">
        <f>SUM(C52+C57)</f>
        <v>19227</v>
      </c>
      <c r="D62" s="67">
        <f>C62/'２００４年'!C62</f>
        <v>1.5344772545889864</v>
      </c>
      <c r="E62" s="49">
        <f>SUM(E52+E57)</f>
        <v>19255</v>
      </c>
      <c r="F62" s="67">
        <f>E62/'２００４年'!E62</f>
        <v>1.514948859166011</v>
      </c>
      <c r="G62" s="49">
        <f>SUM(G52+G57)</f>
        <v>13808</v>
      </c>
      <c r="H62" s="67">
        <f>G62/'２００４年'!G62</f>
        <v>1.2569868001820665</v>
      </c>
      <c r="I62" s="49">
        <f>SUM(I52+I57)</f>
        <v>17873</v>
      </c>
      <c r="J62" s="67">
        <f>I62/'２００４年'!I62</f>
        <v>1.2952387854192333</v>
      </c>
      <c r="K62" s="49">
        <f>SUM(K52+K57)</f>
        <v>21519</v>
      </c>
      <c r="L62" s="67">
        <f>K62/'２００４年'!K62</f>
        <v>1.8130423793074395</v>
      </c>
      <c r="M62" s="31">
        <f>SUM(O24+O62)</f>
        <v>200629</v>
      </c>
      <c r="N62" s="67">
        <f>M62/P62</f>
        <v>1.2067764598320623</v>
      </c>
      <c r="O62" s="25">
        <f>SUM(P24+C62+E62+G62+I62+K62)</f>
        <v>106507</v>
      </c>
      <c r="P62" s="71">
        <f>'２００４年'!C24+'２００４年'!E24+'２００４年'!G24+'２００４年'!I24+'２００４年'!K24+'２００４年'!M24+'２００４年'!P24+'２００４年'!C62+'２００４年'!E62+'２００４年'!G62+'２００４年'!I62+'２００４年'!K62</f>
        <v>166252</v>
      </c>
    </row>
    <row r="63" spans="1:17" ht="14.25" thickBot="1">
      <c r="A63" s="11"/>
      <c r="B63" s="47" t="s">
        <v>8</v>
      </c>
      <c r="C63" s="50">
        <f>SUM(C53+C58)</f>
        <v>4833</v>
      </c>
      <c r="D63" s="67">
        <f>C63/'２００４年'!C63</f>
        <v>1.0031133250311333</v>
      </c>
      <c r="E63" s="50">
        <f>SUM(E53+E58)</f>
        <v>7273</v>
      </c>
      <c r="F63" s="67">
        <f>E63/'２００４年'!E63</f>
        <v>1.2723932820153954</v>
      </c>
      <c r="G63" s="50">
        <f>SUM(G53+G58)</f>
        <v>5353</v>
      </c>
      <c r="H63" s="67">
        <f>G63/'２００４年'!G63</f>
        <v>0.7582152974504249</v>
      </c>
      <c r="I63" s="50">
        <f>SUM(I53+I58)</f>
        <v>4938</v>
      </c>
      <c r="J63" s="67">
        <f>I63/'２００４年'!I63</f>
        <v>1.1121621621621622</v>
      </c>
      <c r="K63" s="50">
        <f>SUM(K53+K58)</f>
        <v>5610</v>
      </c>
      <c r="L63" s="67">
        <f>K63/'２００４年'!K63</f>
        <v>1.3001158748551565</v>
      </c>
      <c r="M63" s="43">
        <f>SUM(O25+O63)</f>
        <v>63659</v>
      </c>
      <c r="N63" s="67">
        <f>M63/P63</f>
        <v>1.191736713031432</v>
      </c>
      <c r="O63" s="45">
        <f>SUM(P25+C63+E63+G63+I63+K63)</f>
        <v>33404</v>
      </c>
      <c r="P63" s="71">
        <f>'２００４年'!C25+'２００４年'!E25+'２００４年'!G25+'２００４年'!I25+'２００４年'!K25+'２００４年'!M25+'２００４年'!P25+'２００４年'!C63+'２００４年'!E63+'２００４年'!G63+'２００４年'!I63+'２００４年'!K63</f>
        <v>53417</v>
      </c>
      <c r="Q63" s="4"/>
    </row>
    <row r="64" spans="1:16" ht="14.25" thickBot="1">
      <c r="A64" s="11" t="s">
        <v>21</v>
      </c>
      <c r="B64" s="35" t="s">
        <v>9</v>
      </c>
      <c r="C64" s="49">
        <f>SUM(C54+C59)</f>
        <v>24060</v>
      </c>
      <c r="D64" s="67">
        <f>C64/'２００４年'!C64</f>
        <v>1.386903389439705</v>
      </c>
      <c r="E64" s="49">
        <f>SUM(E54+E59)</f>
        <v>26528</v>
      </c>
      <c r="F64" s="67">
        <f>E64/'２００４年'!E64</f>
        <v>1.4397047650059698</v>
      </c>
      <c r="G64" s="49">
        <f>SUM(G54+G59)</f>
        <v>19161</v>
      </c>
      <c r="H64" s="67">
        <f>G64/'２００４年'!G64</f>
        <v>1.061845386533666</v>
      </c>
      <c r="I64" s="49">
        <f>SUM(I54+I59)</f>
        <v>22811</v>
      </c>
      <c r="J64" s="67">
        <f>I64/'２００４年'!I64</f>
        <v>1.2506716376994353</v>
      </c>
      <c r="K64" s="49">
        <f>SUM(K54+K59)</f>
        <v>27129</v>
      </c>
      <c r="L64" s="67">
        <f>K64/'２００４年'!K64</f>
        <v>1.676285219970341</v>
      </c>
      <c r="M64" s="23">
        <f>SUM(M62:M63)</f>
        <v>264288</v>
      </c>
      <c r="N64" s="67">
        <f>M64/P64</f>
        <v>1.2031192384906382</v>
      </c>
      <c r="O64" s="26">
        <f>SUM(O62:O63)</f>
        <v>139911</v>
      </c>
      <c r="P64" s="71">
        <f>'２００４年'!C26+'２００４年'!E26+'２００４年'!G26+'２００４年'!I26+'２００４年'!K26+'２００４年'!M26+'２００４年'!P26+'２００４年'!C64+'２００４年'!E64+'２００４年'!G64+'２００４年'!I64+'２００４年'!K64</f>
        <v>219669</v>
      </c>
    </row>
    <row r="65" spans="1:17" ht="13.5">
      <c r="A65" s="11"/>
      <c r="B65" s="47" t="s">
        <v>10</v>
      </c>
      <c r="C65" s="50">
        <f>SUM(C55+C60)</f>
        <v>38027</v>
      </c>
      <c r="D65" s="67">
        <f>C65/'２００４年'!C65</f>
        <v>1.2163190890481064</v>
      </c>
      <c r="E65" s="50">
        <v>49266</v>
      </c>
      <c r="F65" s="67">
        <f>E65/'２００４年'!E65</f>
        <v>1.3540195135357977</v>
      </c>
      <c r="G65" s="50">
        <f>SUM(G55+G60)</f>
        <v>36543</v>
      </c>
      <c r="H65" s="67">
        <f>G65/'２００４年'!G65</f>
        <v>0.9974070637043507</v>
      </c>
      <c r="I65" s="50">
        <f>SUM(I55+I60)</f>
        <v>38892</v>
      </c>
      <c r="J65" s="67">
        <f>I65/'２００４年'!I65</f>
        <v>1.1475612994600337</v>
      </c>
      <c r="K65" s="50">
        <f>SUM(K55+K60)</f>
        <v>43909</v>
      </c>
      <c r="L65" s="67">
        <f>K65/'２００４年'!K65</f>
        <v>1.3982422061586472</v>
      </c>
      <c r="M65" s="43">
        <f>SUM(O27+O65)</f>
        <v>467050</v>
      </c>
      <c r="N65" s="67">
        <f>M65/P65</f>
        <v>1.123975414767504</v>
      </c>
      <c r="O65" s="45">
        <f>SUM(P27+C65+E65+G65+I65+K65)</f>
        <v>242852</v>
      </c>
      <c r="P65" s="71">
        <f>'２００４年'!C27+'２００４年'!E27+'２００４年'!G27+'２００４年'!I27+'２００４年'!K27+'２００４年'!M27+'２００４年'!P27+'２００４年'!C65+'２００４年'!E65+'２００４年'!G65+'２００４年'!I65+'２００４年'!K65</f>
        <v>415534</v>
      </c>
      <c r="Q65" s="3"/>
    </row>
    <row r="66" spans="1:16" ht="14.25" thickBot="1">
      <c r="A66" s="10"/>
      <c r="B66" s="34" t="s">
        <v>11</v>
      </c>
      <c r="C66" s="48">
        <f>C64/C65</f>
        <v>0.6327083388118968</v>
      </c>
      <c r="D66" s="8"/>
      <c r="E66" s="48">
        <f>E64/E65</f>
        <v>0.5384646612268096</v>
      </c>
      <c r="F66" s="8"/>
      <c r="G66" s="48">
        <f>G64/G65</f>
        <v>0.5243411870946556</v>
      </c>
      <c r="H66" s="8"/>
      <c r="I66" s="48">
        <f>I64/I65</f>
        <v>0.5865216496965957</v>
      </c>
      <c r="J66" s="8"/>
      <c r="K66" s="48">
        <f>K64/K65</f>
        <v>0.6178459996811587</v>
      </c>
      <c r="L66" s="34"/>
      <c r="M66" s="48">
        <f>M64/M65</f>
        <v>0.5658666095707098</v>
      </c>
      <c r="N66" s="8"/>
      <c r="O66" s="52">
        <f>O64/O65</f>
        <v>0.5761163177573172</v>
      </c>
      <c r="P66" s="70"/>
    </row>
    <row r="67" spans="1:16" ht="14.25" thickBot="1">
      <c r="A67" s="11"/>
      <c r="B67" s="35" t="s">
        <v>7</v>
      </c>
      <c r="C67" s="23">
        <v>1162</v>
      </c>
      <c r="D67" s="67">
        <f>C67/'２００４年'!C67</f>
        <v>0.722636815920398</v>
      </c>
      <c r="E67" s="23">
        <v>1154</v>
      </c>
      <c r="F67" s="67">
        <f>E67/'２００４年'!E67</f>
        <v>0.7786774628879892</v>
      </c>
      <c r="G67" s="23">
        <v>1617</v>
      </c>
      <c r="H67" s="67">
        <f>G67/'２００４年'!G67</f>
        <v>1.1379310344827587</v>
      </c>
      <c r="I67" s="24">
        <v>1064</v>
      </c>
      <c r="J67" s="67">
        <f>I67/'２００４年'!I67</f>
        <v>0.47225920994229914</v>
      </c>
      <c r="K67" s="23">
        <v>1227</v>
      </c>
      <c r="L67" s="67">
        <f>K67/'２００４年'!K67</f>
        <v>0.44344054933140586</v>
      </c>
      <c r="M67" s="31">
        <f>SUM(O29+O67)</f>
        <v>16524</v>
      </c>
      <c r="N67" s="67">
        <f>M67/P67</f>
        <v>0.8000774705853871</v>
      </c>
      <c r="O67" s="25">
        <f>SUM(P29+C67+E67+G67+I67+K67)</f>
        <v>7716</v>
      </c>
      <c r="P67" s="71">
        <f>'２００４年'!C29+'２００４年'!E29+'２００４年'!G29+'２００４年'!I29+'２００４年'!K29+'２００４年'!M29+'２００４年'!P29+'２００４年'!C67+'２００４年'!E67+'２００４年'!G67+'２００４年'!I67+'２００４年'!K67</f>
        <v>20653</v>
      </c>
    </row>
    <row r="68" spans="1:17" ht="14.25" thickBot="1">
      <c r="A68" s="11"/>
      <c r="B68" s="47" t="s">
        <v>8</v>
      </c>
      <c r="C68" s="43">
        <v>4071</v>
      </c>
      <c r="D68" s="67">
        <f>C68/'２００４年'!C68</f>
        <v>0.942797591477536</v>
      </c>
      <c r="E68" s="43">
        <v>4204</v>
      </c>
      <c r="F68" s="67">
        <f>E68/'２００４年'!E68</f>
        <v>0.34509932687571826</v>
      </c>
      <c r="G68" s="43">
        <v>4150</v>
      </c>
      <c r="H68" s="67">
        <f>G68/'２００４年'!G68</f>
        <v>0.7794891059353869</v>
      </c>
      <c r="I68" s="43">
        <v>4697</v>
      </c>
      <c r="J68" s="67">
        <f>I68/'２００４年'!I68</f>
        <v>1.1051764705882352</v>
      </c>
      <c r="K68" s="43">
        <v>4264</v>
      </c>
      <c r="L68" s="67">
        <f>K68/'２００４年'!K68</f>
        <v>1.147470398277718</v>
      </c>
      <c r="M68" s="43">
        <f>SUM(O30+O68)</f>
        <v>47918</v>
      </c>
      <c r="N68" s="67">
        <f>M68/P68</f>
        <v>0.7566995657323332</v>
      </c>
      <c r="O68" s="45">
        <f>SUM(P30+C68+E68+G68+I68+K68)</f>
        <v>25708</v>
      </c>
      <c r="P68" s="71">
        <f>'２００４年'!C30+'２００４年'!E30+'２００４年'!G30+'２００４年'!I30+'２００４年'!K30+'２００４年'!M30+'２００４年'!P30+'２００４年'!C68+'２００４年'!E68+'２００４年'!G68+'２００４年'!I68+'２００４年'!K68</f>
        <v>63325</v>
      </c>
      <c r="Q68" s="3"/>
    </row>
    <row r="69" spans="1:16" ht="14.25" thickBot="1">
      <c r="A69" s="11" t="s">
        <v>22</v>
      </c>
      <c r="B69" s="35" t="s">
        <v>9</v>
      </c>
      <c r="C69" s="23">
        <f>SUM(C67:C68)</f>
        <v>5233</v>
      </c>
      <c r="D69" s="67">
        <f>C69/'２００４年'!C69</f>
        <v>0.8830577117786028</v>
      </c>
      <c r="E69" s="23">
        <f>SUM(E67:E68)</f>
        <v>5358</v>
      </c>
      <c r="F69" s="67">
        <f>E69/'２００４年'!E69</f>
        <v>0.3921252927400468</v>
      </c>
      <c r="G69" s="23">
        <f>SUM(G67:G68)</f>
        <v>5767</v>
      </c>
      <c r="H69" s="67">
        <f>G69/'２００４年'!G69</f>
        <v>0.8550037064492216</v>
      </c>
      <c r="I69" s="23">
        <f>SUM(I67:I68)</f>
        <v>5761</v>
      </c>
      <c r="J69" s="67">
        <f>I69/'２００４年'!I69</f>
        <v>0.8858988159311088</v>
      </c>
      <c r="K69" s="23">
        <v>5491</v>
      </c>
      <c r="L69" s="67">
        <f>K69/'２００４年'!K69</f>
        <v>0.8469844207928429</v>
      </c>
      <c r="M69" s="23">
        <f>SUM(M67:M68)</f>
        <v>64442</v>
      </c>
      <c r="N69" s="67">
        <f>M69/P69</f>
        <v>0.7673676439067375</v>
      </c>
      <c r="O69" s="26">
        <f>SUM(O67:O68)</f>
        <v>33424</v>
      </c>
      <c r="P69" s="71">
        <f>'２００４年'!C31+'２００４年'!E31+'２００４年'!G31+'２００４年'!I31+'２００４年'!K31+'２００４年'!M31+'２００４年'!P31+'２００４年'!C69+'２００４年'!E69+'２００４年'!G69+'２００４年'!I69+'２００４年'!K69</f>
        <v>83978</v>
      </c>
    </row>
    <row r="70" spans="1:17" ht="13.5">
      <c r="A70" s="11"/>
      <c r="B70" s="47" t="s">
        <v>10</v>
      </c>
      <c r="C70" s="43">
        <v>7055</v>
      </c>
      <c r="D70" s="67">
        <f>C70/'２００４年'!C70</f>
        <v>0.7831927175843695</v>
      </c>
      <c r="E70" s="43">
        <v>7191</v>
      </c>
      <c r="F70" s="67">
        <f>E70/'２００４年'!E70</f>
        <v>0.43202162811655154</v>
      </c>
      <c r="G70" s="43">
        <v>7744</v>
      </c>
      <c r="H70" s="67">
        <f>G70/'２００４年'!G70</f>
        <v>0.8657350475125769</v>
      </c>
      <c r="I70" s="43">
        <v>7102</v>
      </c>
      <c r="J70" s="67">
        <f>I70/'２００４年'!I70</f>
        <v>0.7936082243826126</v>
      </c>
      <c r="K70" s="43">
        <v>6952</v>
      </c>
      <c r="L70" s="67">
        <f>K70/'２００４年'!K70</f>
        <v>0.7632850241545893</v>
      </c>
      <c r="M70" s="43">
        <f>SUM(O32+O70)</f>
        <v>88581</v>
      </c>
      <c r="N70" s="67">
        <f>M70/P70</f>
        <v>0.7823448884963569</v>
      </c>
      <c r="O70" s="45">
        <f>SUM(P32+C70+E70+G70+I70+K70)</f>
        <v>43657</v>
      </c>
      <c r="P70" s="71">
        <f>'２００４年'!C32+'２００４年'!E32+'２００４年'!G32+'２００４年'!I32+'２００４年'!K32+'２００４年'!M32+'２００４年'!P32+'２００４年'!C70+'２００４年'!E70+'２００４年'!G70+'２００４年'!I70+'２００４年'!K70</f>
        <v>113225</v>
      </c>
      <c r="Q70" s="3"/>
    </row>
    <row r="71" spans="1:16" ht="14.25" thickBot="1">
      <c r="A71" s="10"/>
      <c r="B71" s="34" t="s">
        <v>11</v>
      </c>
      <c r="C71" s="48">
        <f>C69/C70</f>
        <v>0.7417434443656981</v>
      </c>
      <c r="D71" s="8"/>
      <c r="E71" s="48">
        <f>E69/E70</f>
        <v>0.7450980392156863</v>
      </c>
      <c r="F71" s="34"/>
      <c r="G71" s="48">
        <f>G69/G70</f>
        <v>0.7447055785123967</v>
      </c>
      <c r="H71" s="8"/>
      <c r="I71" s="48">
        <f>I69/I70</f>
        <v>0.8111799493100535</v>
      </c>
      <c r="J71" s="8"/>
      <c r="K71" s="48">
        <f>K69/K70</f>
        <v>0.7898446490218642</v>
      </c>
      <c r="L71" s="34"/>
      <c r="M71" s="48">
        <f>M69/M70</f>
        <v>0.7274923516329687</v>
      </c>
      <c r="N71" s="51"/>
      <c r="O71" s="52">
        <f>O69/O70</f>
        <v>0.7656045994914905</v>
      </c>
      <c r="P71" s="70"/>
    </row>
    <row r="72" spans="1:16" ht="14.25" thickBot="1">
      <c r="A72" s="87"/>
      <c r="B72" s="35" t="s">
        <v>7</v>
      </c>
      <c r="C72" s="31">
        <v>36207</v>
      </c>
      <c r="D72" s="67">
        <f>C72/'２００４年'!C72</f>
        <v>0.7436687411423994</v>
      </c>
      <c r="E72" s="31">
        <v>33979</v>
      </c>
      <c r="F72" s="67">
        <f>E72/'２００４年'!E72</f>
        <v>0.8781691778874732</v>
      </c>
      <c r="G72" s="23">
        <v>31488</v>
      </c>
      <c r="H72" s="67">
        <f>G72/'２００４年'!G72</f>
        <v>0.915615004361733</v>
      </c>
      <c r="I72" s="31">
        <v>33174</v>
      </c>
      <c r="J72" s="67">
        <f>I72/'２００４年'!I72</f>
        <v>1.0913936044216344</v>
      </c>
      <c r="K72" s="31">
        <v>35324</v>
      </c>
      <c r="L72" s="67">
        <f>K72/'２００４年'!K72</f>
        <v>1.0703269399751538</v>
      </c>
      <c r="M72" s="31">
        <f>SUM(O34+O72)</f>
        <v>417790</v>
      </c>
      <c r="N72" s="67">
        <f>M72/P72</f>
        <v>0.9131423076082442</v>
      </c>
      <c r="O72" s="25">
        <f>SUM(P34+C72+E72+G72+I72+K72)</f>
        <v>207571</v>
      </c>
      <c r="P72" s="71">
        <f>'２００４年'!C34+'２００４年'!E34+'２００４年'!G34+'２００４年'!I34+'２００４年'!K34+'２００４年'!M34+'２００４年'!P34+'２００４年'!C72+'２００４年'!E72+'２００４年'!G72+'２００４年'!I72+'２００４年'!K72</f>
        <v>457530</v>
      </c>
    </row>
    <row r="73" spans="1:16" ht="14.25" thickBot="1">
      <c r="A73" s="11"/>
      <c r="B73" s="47" t="s">
        <v>8</v>
      </c>
      <c r="C73" s="43">
        <v>8644</v>
      </c>
      <c r="D73" s="67">
        <f>C73/'２００４年'!C73</f>
        <v>1.0776711133275152</v>
      </c>
      <c r="E73" s="43">
        <v>10870</v>
      </c>
      <c r="F73" s="67">
        <f>E73/'２００４年'!E73</f>
        <v>1.2478475490758811</v>
      </c>
      <c r="G73" s="43">
        <v>5211</v>
      </c>
      <c r="H73" s="67">
        <f>G73/'２００４年'!G73</f>
        <v>0.6726474764424939</v>
      </c>
      <c r="I73" s="43">
        <v>4399</v>
      </c>
      <c r="J73" s="67">
        <f>I73/'２００４年'!I73</f>
        <v>0.5007398975526466</v>
      </c>
      <c r="K73" s="43">
        <v>7573</v>
      </c>
      <c r="L73" s="67">
        <f>K73/'２００４年'!K73</f>
        <v>1.058864653243848</v>
      </c>
      <c r="M73" s="43">
        <f>SUM(O35+O73)</f>
        <v>100530</v>
      </c>
      <c r="N73" s="67">
        <f>M73/P73</f>
        <v>0.9688704703161141</v>
      </c>
      <c r="O73" s="45">
        <f>SUM(P35+C73+E73+G73+I73+K73)</f>
        <v>48124</v>
      </c>
      <c r="P73" s="71">
        <f>'２００４年'!C35+'２００４年'!E35+'２００４年'!G35+'２００４年'!I35+'２００４年'!K35+'２００４年'!M35+'２００４年'!P35+'２００４年'!C73+'２００４年'!E73+'２００４年'!G73+'２００４年'!I73+'２００４年'!K73</f>
        <v>103760</v>
      </c>
    </row>
    <row r="74" spans="1:16" ht="14.25" thickBot="1">
      <c r="A74" s="11" t="s">
        <v>23</v>
      </c>
      <c r="B74" s="35" t="s">
        <v>9</v>
      </c>
      <c r="C74" s="23">
        <f>SUM(C72:C73)</f>
        <v>44851</v>
      </c>
      <c r="D74" s="67">
        <f>C74/'２００４年'!C74</f>
        <v>0.7909113352613388</v>
      </c>
      <c r="E74" s="23">
        <f>SUM(E72:E73)</f>
        <v>44849</v>
      </c>
      <c r="F74" s="67">
        <f>E74/'２００４年'!E74</f>
        <v>0.9461015948021264</v>
      </c>
      <c r="G74" s="23">
        <f>SUM(G72:G73)</f>
        <v>36699</v>
      </c>
      <c r="H74" s="67">
        <f>G74/'２００４年'!G74</f>
        <v>0.8709447753755607</v>
      </c>
      <c r="I74" s="23">
        <f>SUM(I72:I73)</f>
        <v>37573</v>
      </c>
      <c r="J74" s="67">
        <f>I74/'２００４年'!I74</f>
        <v>0.9589596998545213</v>
      </c>
      <c r="K74" s="23">
        <f>SUM(K72:K73)</f>
        <v>42897</v>
      </c>
      <c r="L74" s="67">
        <f>K74/'２００４年'!K74</f>
        <v>1.0682853940978707</v>
      </c>
      <c r="M74" s="23">
        <f>SUM(M72:M73)</f>
        <v>518320</v>
      </c>
      <c r="N74" s="67">
        <f>M74/P74</f>
        <v>0.9234442088759821</v>
      </c>
      <c r="O74" s="26">
        <f>SUM(O72:O73)</f>
        <v>255695</v>
      </c>
      <c r="P74" s="71">
        <f>'２００４年'!C36+'２００４年'!E36+'２００４年'!G36+'２００４年'!I36+'２００４年'!K36+'２００４年'!M36+'２００４年'!P36+'２００４年'!C74+'２００４年'!E74+'２００４年'!G74+'２００４年'!I74+'２００４年'!K74</f>
        <v>561290</v>
      </c>
    </row>
    <row r="75" spans="1:17" ht="13.5">
      <c r="A75" s="11"/>
      <c r="B75" s="47" t="s">
        <v>10</v>
      </c>
      <c r="C75" s="43">
        <v>62882</v>
      </c>
      <c r="D75" s="67">
        <f>C75/'２００４年'!C75</f>
        <v>0.9147670240467843</v>
      </c>
      <c r="E75" s="43">
        <v>64857</v>
      </c>
      <c r="F75" s="67">
        <f>E75/'２００４年'!E75</f>
        <v>1.119208269340282</v>
      </c>
      <c r="G75" s="43">
        <v>54470</v>
      </c>
      <c r="H75" s="67">
        <f>G75/'２００４年'!G75</f>
        <v>1.029873321989034</v>
      </c>
      <c r="I75" s="43">
        <v>65557</v>
      </c>
      <c r="J75" s="67">
        <f>I75/'２００４年'!I75</f>
        <v>1.3322697990123356</v>
      </c>
      <c r="K75" s="43">
        <v>63174</v>
      </c>
      <c r="L75" s="67">
        <f>K75/'２００４年'!K75</f>
        <v>1.1769067401915123</v>
      </c>
      <c r="M75" s="43">
        <f>SUM(O37+O75)</f>
        <v>740284</v>
      </c>
      <c r="N75" s="67">
        <f>M75/P75</f>
        <v>1.0738589548688073</v>
      </c>
      <c r="O75" s="45">
        <f>SUM(P37+C75+E75+G75+I75+K75)</f>
        <v>376619</v>
      </c>
      <c r="P75" s="71">
        <f>'２００４年'!C37+'２００４年'!E37+'２００４年'!G37+'２００４年'!I37+'２００４年'!K37+'２００４年'!M37+'２００４年'!P37+'２００４年'!C75+'２００４年'!E75+'２００４年'!G75+'２００４年'!I75+'２００４年'!K75</f>
        <v>689368</v>
      </c>
      <c r="Q75" s="3"/>
    </row>
    <row r="76" spans="1:17" ht="14.25" thickBot="1">
      <c r="A76" s="10"/>
      <c r="B76" s="34" t="s">
        <v>11</v>
      </c>
      <c r="C76" s="48">
        <f>C74/C75</f>
        <v>0.7132565758086575</v>
      </c>
      <c r="D76" s="34"/>
      <c r="E76" s="48">
        <f>E74/E75</f>
        <v>0.6915059284271551</v>
      </c>
      <c r="F76" s="34"/>
      <c r="G76" s="48">
        <f>G74/G75</f>
        <v>0.6737470167064439</v>
      </c>
      <c r="H76" s="34"/>
      <c r="I76" s="48">
        <f>I74/I75</f>
        <v>0.5731348292325762</v>
      </c>
      <c r="J76" s="34"/>
      <c r="K76" s="48">
        <f>K74/K75</f>
        <v>0.6790293475163833</v>
      </c>
      <c r="L76" s="34"/>
      <c r="M76" s="48">
        <f>M74/M75</f>
        <v>0.700163720950338</v>
      </c>
      <c r="N76" s="34"/>
      <c r="O76" s="52">
        <f>O74/O75</f>
        <v>0.6789221998890125</v>
      </c>
      <c r="P76" s="70"/>
      <c r="Q76" s="4"/>
    </row>
  </sheetData>
  <mergeCells count="14">
    <mergeCell ref="P2:Q2"/>
    <mergeCell ref="C40:D40"/>
    <mergeCell ref="E40:F40"/>
    <mergeCell ref="G40:H40"/>
    <mergeCell ref="I40:J40"/>
    <mergeCell ref="K40:L40"/>
    <mergeCell ref="M40:N40"/>
    <mergeCell ref="A1:N1"/>
    <mergeCell ref="C2:D2"/>
    <mergeCell ref="E2:F2"/>
    <mergeCell ref="G2:H2"/>
    <mergeCell ref="I2:J2"/>
    <mergeCell ref="K2:L2"/>
    <mergeCell ref="M2:N2"/>
  </mergeCells>
  <printOptions/>
  <pageMargins left="0.1968503937007874" right="0.1968503937007874" top="0.7874015748031497" bottom="0.5905511811023623" header="0.31496062992125984" footer="0.5118110236220472"/>
  <pageSetup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selection activeCell="A1" sqref="A1:N1"/>
    </sheetView>
  </sheetViews>
  <sheetFormatPr defaultColWidth="9.00390625" defaultRowHeight="13.5"/>
  <sheetData>
    <row r="1" spans="1:17" ht="18.75">
      <c r="A1" s="173" t="s">
        <v>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06"/>
      <c r="P1" s="106"/>
      <c r="Q1" s="106"/>
    </row>
    <row r="2" spans="1:17" ht="13.5">
      <c r="A2" s="99" t="s">
        <v>1</v>
      </c>
      <c r="B2" s="100" t="s">
        <v>2</v>
      </c>
      <c r="C2" s="172" t="s">
        <v>3</v>
      </c>
      <c r="D2" s="170"/>
      <c r="E2" s="172" t="s">
        <v>4</v>
      </c>
      <c r="F2" s="170"/>
      <c r="G2" s="172" t="s">
        <v>12</v>
      </c>
      <c r="H2" s="170"/>
      <c r="I2" s="172" t="s">
        <v>13</v>
      </c>
      <c r="J2" s="170"/>
      <c r="K2" s="172" t="s">
        <v>14</v>
      </c>
      <c r="L2" s="170"/>
      <c r="M2" s="172" t="s">
        <v>15</v>
      </c>
      <c r="N2" s="170"/>
      <c r="O2" s="20" t="s">
        <v>16</v>
      </c>
      <c r="P2" s="169" t="s">
        <v>24</v>
      </c>
      <c r="Q2" s="170"/>
    </row>
    <row r="3" spans="1:17" ht="14.25" thickBot="1">
      <c r="A3" s="10"/>
      <c r="B3" s="34"/>
      <c r="C3" s="63" t="s">
        <v>5</v>
      </c>
      <c r="D3" s="18" t="s">
        <v>6</v>
      </c>
      <c r="E3" s="63" t="s">
        <v>5</v>
      </c>
      <c r="F3" s="18" t="s">
        <v>6</v>
      </c>
      <c r="G3" s="63" t="s">
        <v>5</v>
      </c>
      <c r="H3" s="18" t="s">
        <v>6</v>
      </c>
      <c r="I3" s="98" t="s">
        <v>5</v>
      </c>
      <c r="J3" s="51" t="s">
        <v>6</v>
      </c>
      <c r="K3" s="62" t="s">
        <v>5</v>
      </c>
      <c r="L3" s="51" t="s">
        <v>6</v>
      </c>
      <c r="M3" s="63" t="s">
        <v>5</v>
      </c>
      <c r="N3" s="18" t="s">
        <v>6</v>
      </c>
      <c r="O3" s="18"/>
      <c r="P3" s="64" t="s">
        <v>5</v>
      </c>
      <c r="Q3" s="18" t="s">
        <v>6</v>
      </c>
    </row>
    <row r="4" spans="1:17" ht="14.25" thickBot="1">
      <c r="A4" s="11"/>
      <c r="B4" s="37" t="s">
        <v>7</v>
      </c>
      <c r="C4" s="107">
        <v>5847</v>
      </c>
      <c r="D4" s="108">
        <f>C4/'２００５年'!C4</f>
        <v>1.022024121657053</v>
      </c>
      <c r="E4" s="109">
        <v>8530</v>
      </c>
      <c r="F4" s="108">
        <f>E4/'２００５年'!E4</f>
        <v>1.2505497727605923</v>
      </c>
      <c r="G4" s="109">
        <v>6777</v>
      </c>
      <c r="H4" s="108">
        <f>G4/'２００５年'!G4</f>
        <v>0.890304781923279</v>
      </c>
      <c r="I4" s="107">
        <v>5781</v>
      </c>
      <c r="J4" s="108">
        <f>I4/'２００５年'!I4</f>
        <v>0.7468992248062015</v>
      </c>
      <c r="K4" s="110">
        <v>6160</v>
      </c>
      <c r="L4" s="108">
        <f>K4/'２００５年'!K4</f>
        <v>0.9711492984392244</v>
      </c>
      <c r="M4" s="109">
        <v>6059</v>
      </c>
      <c r="N4" s="108">
        <f>M4/'２００５年'!M4</f>
        <v>1.1006357856494096</v>
      </c>
      <c r="O4" s="40">
        <f>SUM(C4+E4+G4+I4+K4+M4)</f>
        <v>39154</v>
      </c>
      <c r="P4" s="111">
        <v>5434</v>
      </c>
      <c r="Q4" s="108">
        <f>P4/'２００５年'!P4</f>
        <v>1.0539177657098526</v>
      </c>
    </row>
    <row r="5" spans="1:17" ht="14.25" thickBot="1">
      <c r="A5" s="11"/>
      <c r="B5" s="47" t="s">
        <v>8</v>
      </c>
      <c r="C5" s="112">
        <v>3187</v>
      </c>
      <c r="D5" s="108">
        <f>C5/'２００５年'!C5</f>
        <v>1.1085217391304347</v>
      </c>
      <c r="E5" s="113">
        <v>5140</v>
      </c>
      <c r="F5" s="108">
        <f>E5/'２００５年'!E5</f>
        <v>1.0500510725229826</v>
      </c>
      <c r="G5" s="113">
        <v>3386</v>
      </c>
      <c r="H5" s="108">
        <f>G5/'２００５年'!G5</f>
        <v>0.6278509178564806</v>
      </c>
      <c r="I5" s="113">
        <v>4590</v>
      </c>
      <c r="J5" s="108">
        <f>I5/'２００５年'!I5</f>
        <v>0.9540636042402827</v>
      </c>
      <c r="K5" s="114">
        <v>4278</v>
      </c>
      <c r="L5" s="108">
        <f>K5/'２００５年'!K5</f>
        <v>1.3707145145786608</v>
      </c>
      <c r="M5" s="113">
        <v>5343</v>
      </c>
      <c r="N5" s="108">
        <f>M5/'２００５年'!M5</f>
        <v>1.483342587451416</v>
      </c>
      <c r="O5" s="45">
        <f>SUM(C5+E5+G5+I5+K5+M5)</f>
        <v>25924</v>
      </c>
      <c r="P5" s="115">
        <v>3665</v>
      </c>
      <c r="Q5" s="108">
        <f>P5/'２００５年'!P5</f>
        <v>0.9266750948166877</v>
      </c>
    </row>
    <row r="6" spans="1:17" ht="14.25" thickBot="1">
      <c r="A6" s="11" t="s">
        <v>36</v>
      </c>
      <c r="B6" s="35" t="s">
        <v>9</v>
      </c>
      <c r="C6" s="116">
        <f>SUM(C4:C5)</f>
        <v>9034</v>
      </c>
      <c r="D6" s="108">
        <f>C6/'２００５年'!C6</f>
        <v>1.0509539320614238</v>
      </c>
      <c r="E6" s="117">
        <f>SUM(E4:E5)</f>
        <v>13670</v>
      </c>
      <c r="F6" s="108">
        <f>E6/'２００５年'!E6</f>
        <v>1.1667804711505634</v>
      </c>
      <c r="G6" s="117">
        <f>SUM(G4:G5)</f>
        <v>10163</v>
      </c>
      <c r="H6" s="108">
        <f>G6/'２００５年'!G6</f>
        <v>0.7814686658977317</v>
      </c>
      <c r="I6" s="117">
        <f>SUM(I4:I5)</f>
        <v>10371</v>
      </c>
      <c r="J6" s="108">
        <f>I6/'２００５年'!I6</f>
        <v>0.8263086606644889</v>
      </c>
      <c r="K6" s="117">
        <f>SUM(K4:K5)</f>
        <v>10438</v>
      </c>
      <c r="L6" s="108">
        <f>K6/'２００５年'!K6</f>
        <v>1.102916314454776</v>
      </c>
      <c r="M6" s="117">
        <f>SUM(M4:M5)</f>
        <v>11402</v>
      </c>
      <c r="N6" s="108">
        <f>M6/'２００５年'!M6</f>
        <v>1.2520039530031843</v>
      </c>
      <c r="O6" s="94">
        <f>SUM(C6+E6+G6+I6+K6+M6)</f>
        <v>65078</v>
      </c>
      <c r="P6" s="117">
        <f>SUM(P4:P5)</f>
        <v>9099</v>
      </c>
      <c r="Q6" s="108">
        <f>P6/'２００５年'!P6</f>
        <v>0.9986829107672045</v>
      </c>
    </row>
    <row r="7" spans="1:17" ht="13.5">
      <c r="A7" s="11"/>
      <c r="B7" s="47" t="s">
        <v>10</v>
      </c>
      <c r="C7" s="117">
        <v>16202</v>
      </c>
      <c r="D7" s="108">
        <f>C7/'２００５年'!C7</f>
        <v>1.0081513284798707</v>
      </c>
      <c r="E7" s="117">
        <v>21297</v>
      </c>
      <c r="F7" s="108">
        <f>E7/'２００５年'!E7</f>
        <v>1.0807916772392794</v>
      </c>
      <c r="G7" s="117">
        <v>19133</v>
      </c>
      <c r="H7" s="108">
        <f>G7/'２００５年'!G7</f>
        <v>0.7944278359076565</v>
      </c>
      <c r="I7" s="117">
        <v>17033</v>
      </c>
      <c r="J7" s="108">
        <f>I7/'２００５年'!I7</f>
        <v>0.8320144587729582</v>
      </c>
      <c r="K7" s="114">
        <v>17023</v>
      </c>
      <c r="L7" s="108">
        <f>K7/'２００５年'!K7</f>
        <v>1.0823372329603256</v>
      </c>
      <c r="M7" s="117">
        <v>18522</v>
      </c>
      <c r="N7" s="108">
        <f>M7/'２００５年'!M7</f>
        <v>1.1674019916803227</v>
      </c>
      <c r="O7" s="94">
        <f>SUM(C7+E7+G7+I7+K7+M7)</f>
        <v>109210</v>
      </c>
      <c r="P7" s="118">
        <v>16418</v>
      </c>
      <c r="Q7" s="108">
        <f>P7/'２００５年'!P7</f>
        <v>0.9406439784576601</v>
      </c>
    </row>
    <row r="8" spans="1:17" ht="14.25" thickBot="1">
      <c r="A8" s="10"/>
      <c r="B8" s="34" t="s">
        <v>11</v>
      </c>
      <c r="C8" s="119">
        <f>C6/C7</f>
        <v>0.55758548327367</v>
      </c>
      <c r="D8" s="8"/>
      <c r="E8" s="119">
        <f>E6/E7</f>
        <v>0.641874442409729</v>
      </c>
      <c r="F8" s="8"/>
      <c r="G8" s="119">
        <f>G6/G7</f>
        <v>0.5311765013327758</v>
      </c>
      <c r="H8" s="120"/>
      <c r="I8" s="119">
        <f>I6/I7</f>
        <v>0.6088768860447367</v>
      </c>
      <c r="J8" s="34"/>
      <c r="K8" s="119">
        <f>K6/K7</f>
        <v>0.6131704164953299</v>
      </c>
      <c r="L8" s="34"/>
      <c r="M8" s="119">
        <f>M6/M7</f>
        <v>0.6155922686534931</v>
      </c>
      <c r="N8" s="121">
        <f>M8/'２００２年'!M8</f>
        <v>1.0255057742158242</v>
      </c>
      <c r="O8" s="122">
        <f>O6/O7</f>
        <v>0.5958978115557183</v>
      </c>
      <c r="P8" s="123">
        <f>P6/P7</f>
        <v>0.5542087952247533</v>
      </c>
      <c r="Q8" s="8"/>
    </row>
    <row r="9" spans="1:17" ht="14.25" thickBot="1">
      <c r="A9" s="11"/>
      <c r="B9" s="35" t="s">
        <v>7</v>
      </c>
      <c r="C9" s="124">
        <v>5064</v>
      </c>
      <c r="D9" s="108">
        <f>C9/'２００５年'!C9</f>
        <v>0.6586888657648283</v>
      </c>
      <c r="E9" s="125">
        <v>7835</v>
      </c>
      <c r="F9" s="108">
        <f>E9/'２００５年'!E9</f>
        <v>1.277723418134377</v>
      </c>
      <c r="G9" s="124">
        <v>9716</v>
      </c>
      <c r="H9" s="108">
        <f>G9/'２００５年'!G9</f>
        <v>1.186179953607618</v>
      </c>
      <c r="I9" s="124">
        <v>6616</v>
      </c>
      <c r="J9" s="108">
        <f>I9/'２００５年'!I9</f>
        <v>0.9989430771553677</v>
      </c>
      <c r="K9" s="110">
        <v>6013</v>
      </c>
      <c r="L9" s="108">
        <f>K9/'２００５年'!K9</f>
        <v>1.0326292289198007</v>
      </c>
      <c r="M9" s="124">
        <v>7218</v>
      </c>
      <c r="N9" s="108">
        <f>M9/'２００５年'!M9</f>
        <v>1.2768441535467894</v>
      </c>
      <c r="O9" s="40">
        <f>SUM(C9+E9+G9+I9+K9+M9)</f>
        <v>42462</v>
      </c>
      <c r="P9" s="126">
        <v>8181</v>
      </c>
      <c r="Q9" s="108">
        <f>P9/'２００５年'!P9</f>
        <v>0.925033921302578</v>
      </c>
    </row>
    <row r="10" spans="1:17" ht="14.25" thickBot="1">
      <c r="A10" s="11"/>
      <c r="B10" s="47" t="s">
        <v>8</v>
      </c>
      <c r="C10" s="113">
        <v>503</v>
      </c>
      <c r="D10" s="108">
        <f>C10/'２００５年'!C10</f>
        <v>0.7114568599717115</v>
      </c>
      <c r="E10" s="127">
        <v>1701</v>
      </c>
      <c r="F10" s="108">
        <f>E10/'２００５年'!E10</f>
        <v>3.6898047722342735</v>
      </c>
      <c r="G10" s="113">
        <v>2015</v>
      </c>
      <c r="H10" s="108">
        <f>G10/'２００５年'!G10</f>
        <v>1.6735880398671097</v>
      </c>
      <c r="I10" s="113">
        <v>725</v>
      </c>
      <c r="J10" s="108">
        <f>I10/'２００５年'!I10</f>
        <v>0.742827868852459</v>
      </c>
      <c r="K10" s="114">
        <v>1042</v>
      </c>
      <c r="L10" s="108">
        <f>K10/'２００５年'!K10</f>
        <v>1.253910950661853</v>
      </c>
      <c r="M10" s="113">
        <v>1030</v>
      </c>
      <c r="N10" s="108">
        <f>M10/'２００５年'!M10</f>
        <v>1.4568599717114568</v>
      </c>
      <c r="O10" s="40">
        <f>SUM(C10+E10+G10+I10+K10+M10)</f>
        <v>7016</v>
      </c>
      <c r="P10" s="115">
        <v>846</v>
      </c>
      <c r="Q10" s="108">
        <f>P10/'２００５年'!P10</f>
        <v>0.925601750547046</v>
      </c>
    </row>
    <row r="11" spans="1:17" ht="14.25" thickBot="1">
      <c r="A11" s="11" t="s">
        <v>37</v>
      </c>
      <c r="B11" s="35" t="s">
        <v>9</v>
      </c>
      <c r="C11" s="124">
        <f>SUM(C9:C10)</f>
        <v>5567</v>
      </c>
      <c r="D11" s="108">
        <f>C11/'２００５年'!C11</f>
        <v>0.6631328171530673</v>
      </c>
      <c r="E11" s="117">
        <f>SUM(E9:E10)</f>
        <v>9536</v>
      </c>
      <c r="F11" s="108">
        <f>E11/'２００５年'!E11</f>
        <v>1.4463825269224935</v>
      </c>
      <c r="G11" s="124">
        <f>SUM(G9:G10)</f>
        <v>11731</v>
      </c>
      <c r="H11" s="108">
        <f>G11/'２００５年'!G11</f>
        <v>1.2486428951569983</v>
      </c>
      <c r="I11" s="124">
        <f>SUM(I9:I10)</f>
        <v>7341</v>
      </c>
      <c r="J11" s="108">
        <f>I11/'２００５年'!I11</f>
        <v>0.9660481642321358</v>
      </c>
      <c r="K11" s="124">
        <f>SUM(K9:K10)</f>
        <v>7055</v>
      </c>
      <c r="L11" s="108">
        <f>K11/'２００５年'!K11</f>
        <v>1.0602645025548543</v>
      </c>
      <c r="M11" s="117">
        <f>SUM(M9:M10)</f>
        <v>8248</v>
      </c>
      <c r="N11" s="108">
        <f>M11/'２００５年'!M11</f>
        <v>1.2968553459119496</v>
      </c>
      <c r="O11" s="25">
        <f>SUM(C11+E11+G11+I11+K11+M11)</f>
        <v>49478</v>
      </c>
      <c r="P11" s="126">
        <f>SUM(P9:P10)</f>
        <v>9027</v>
      </c>
      <c r="Q11" s="108">
        <f>P11/'２００５年'!P11</f>
        <v>0.9250871080139372</v>
      </c>
    </row>
    <row r="12" spans="1:17" ht="13.5">
      <c r="A12" s="11"/>
      <c r="B12" s="47" t="s">
        <v>10</v>
      </c>
      <c r="C12" s="113">
        <v>9608</v>
      </c>
      <c r="D12" s="108">
        <f>C12/'２００５年'!C12</f>
        <v>0.7277133984700447</v>
      </c>
      <c r="E12" s="113">
        <v>13628</v>
      </c>
      <c r="F12" s="108">
        <f>E12/'２００５年'!E12</f>
        <v>1.10554068305346</v>
      </c>
      <c r="G12" s="113">
        <v>18260</v>
      </c>
      <c r="H12" s="108">
        <f>G12/'２００５年'!G12</f>
        <v>1.1303701869506004</v>
      </c>
      <c r="I12" s="113">
        <v>11103</v>
      </c>
      <c r="J12" s="108">
        <f>I12/'２００５年'!I12</f>
        <v>0.8808409361364538</v>
      </c>
      <c r="K12" s="114">
        <v>10970</v>
      </c>
      <c r="L12" s="108">
        <f>K12/'２００５年'!K12</f>
        <v>1.0147072426232542</v>
      </c>
      <c r="M12" s="113">
        <v>12598</v>
      </c>
      <c r="N12" s="108">
        <f>M12/'２００５年'!M12</f>
        <v>1.2595480903819236</v>
      </c>
      <c r="O12" s="45">
        <f>SUM(C12+E12+G12+I12+K12+M12)</f>
        <v>76167</v>
      </c>
      <c r="P12" s="115">
        <v>13948</v>
      </c>
      <c r="Q12" s="108">
        <f>P12/'２００５年'!P12</f>
        <v>0.9251177289911786</v>
      </c>
    </row>
    <row r="13" spans="1:17" ht="14.25" thickBot="1">
      <c r="A13" s="10"/>
      <c r="B13" s="34" t="s">
        <v>11</v>
      </c>
      <c r="C13" s="119">
        <f>C11/C12</f>
        <v>0.579412989175687</v>
      </c>
      <c r="D13" s="8"/>
      <c r="E13" s="119">
        <f>E11/E12</f>
        <v>0.6997358379806281</v>
      </c>
      <c r="F13" s="8"/>
      <c r="G13" s="119">
        <f>G11/G12</f>
        <v>0.6424424972617744</v>
      </c>
      <c r="H13" s="8"/>
      <c r="I13" s="119">
        <f>I11/I12</f>
        <v>0.6611726560389084</v>
      </c>
      <c r="J13" s="34"/>
      <c r="K13" s="119">
        <f>K11/K12</f>
        <v>0.6431175934366454</v>
      </c>
      <c r="L13" s="34"/>
      <c r="M13" s="119">
        <f>M11/M12</f>
        <v>0.6547070963645023</v>
      </c>
      <c r="N13" s="121">
        <f>M13/'２００２年'!M13</f>
        <v>1.1086595601799665</v>
      </c>
      <c r="O13" s="122">
        <f>O11/O12</f>
        <v>0.6495989076634238</v>
      </c>
      <c r="P13" s="123">
        <f>P11/P12</f>
        <v>0.6471895612274161</v>
      </c>
      <c r="Q13" s="8"/>
    </row>
    <row r="14" spans="1:17" ht="14.25" thickBot="1">
      <c r="A14" s="11"/>
      <c r="B14" s="35" t="s">
        <v>7</v>
      </c>
      <c r="C14" s="124">
        <v>16363</v>
      </c>
      <c r="D14" s="108">
        <f>C14/'２００５年'!C14</f>
        <v>1.7615459145225536</v>
      </c>
      <c r="E14" s="124">
        <v>18037</v>
      </c>
      <c r="F14" s="108">
        <f>E14/'２００５年'!E14</f>
        <v>1.0663316582914573</v>
      </c>
      <c r="G14" s="124">
        <v>17198</v>
      </c>
      <c r="H14" s="108">
        <f>G14/'２００５年'!G14</f>
        <v>0.9432347940547359</v>
      </c>
      <c r="I14" s="124">
        <v>15298</v>
      </c>
      <c r="J14" s="108">
        <f>I14/'２００５年'!I14</f>
        <v>1.8360537686029765</v>
      </c>
      <c r="K14" s="110">
        <v>14695</v>
      </c>
      <c r="L14" s="108">
        <f>K14/'２００５年'!K14</f>
        <v>1.090052666716119</v>
      </c>
      <c r="M14" s="107">
        <v>15331</v>
      </c>
      <c r="N14" s="108">
        <f>M14/'２００５年'!M14</f>
        <v>1.051220515633571</v>
      </c>
      <c r="O14" s="25">
        <f>SUM(C14+E14+G14+I14+K14+M14)</f>
        <v>96922</v>
      </c>
      <c r="P14" s="126">
        <v>14658</v>
      </c>
      <c r="Q14" s="108">
        <f>P14/'２００５年'!P14</f>
        <v>1.1923859106808754</v>
      </c>
    </row>
    <row r="15" spans="1:17" ht="14.25" thickBot="1">
      <c r="A15" s="11"/>
      <c r="B15" s="47" t="s">
        <v>8</v>
      </c>
      <c r="C15" s="113">
        <v>1982</v>
      </c>
      <c r="D15" s="108">
        <f>C15/'２００５年'!C15</f>
        <v>1.2325870646766168</v>
      </c>
      <c r="E15" s="113">
        <v>5354</v>
      </c>
      <c r="F15" s="108">
        <f>E15/'２００５年'!E15</f>
        <v>1.921751615218952</v>
      </c>
      <c r="G15" s="113">
        <v>5420</v>
      </c>
      <c r="H15" s="108">
        <f>G15/'２００５年'!G15</f>
        <v>1.1202976436544025</v>
      </c>
      <c r="I15" s="113">
        <v>3963</v>
      </c>
      <c r="J15" s="108">
        <f>I15/'２００５年'!I15</f>
        <v>0.47489514679448774</v>
      </c>
      <c r="K15" s="114">
        <v>2866</v>
      </c>
      <c r="L15" s="108">
        <f>K15/'２００５年'!K15</f>
        <v>0.9975635224504003</v>
      </c>
      <c r="M15" s="128">
        <v>4764</v>
      </c>
      <c r="N15" s="108">
        <f>M15/'２００５年'!M15</f>
        <v>1.2924579489962018</v>
      </c>
      <c r="O15" s="45">
        <f>SUM(C15+E15+G15+I15+K15+M15)</f>
        <v>24349</v>
      </c>
      <c r="P15" s="115">
        <v>2868</v>
      </c>
      <c r="Q15" s="108">
        <f>P15/'２００５年'!P15</f>
        <v>0.6437710437710438</v>
      </c>
    </row>
    <row r="16" spans="1:17" ht="14.25" thickBot="1">
      <c r="A16" s="11" t="s">
        <v>38</v>
      </c>
      <c r="B16" s="35" t="s">
        <v>9</v>
      </c>
      <c r="C16" s="124">
        <f>SUM(C14:C15)</f>
        <v>18345</v>
      </c>
      <c r="D16" s="108">
        <f>C16/'２００５年'!C16</f>
        <v>1.6834908690465267</v>
      </c>
      <c r="E16" s="124">
        <f>SUM(E14:E15)</f>
        <v>23391</v>
      </c>
      <c r="F16" s="108">
        <f>E16/'２００５年'!E16</f>
        <v>1.1873001370488807</v>
      </c>
      <c r="G16" s="124">
        <f>SUM(G14:G15)</f>
        <v>22618</v>
      </c>
      <c r="H16" s="108">
        <f>G16/'２００５年'!G16</f>
        <v>0.9803649603398206</v>
      </c>
      <c r="I16" s="124">
        <f>SUM(I14:I15)</f>
        <v>19261</v>
      </c>
      <c r="J16" s="108">
        <f>I16/'２００５年'!I16</f>
        <v>1.1549439347604484</v>
      </c>
      <c r="K16" s="124">
        <f>SUM(K14:K15)</f>
        <v>17561</v>
      </c>
      <c r="L16" s="108">
        <f>K16/'２００５年'!K16</f>
        <v>1.0738045738045738</v>
      </c>
      <c r="M16" s="124">
        <f>SUM(M14:M15)</f>
        <v>20095</v>
      </c>
      <c r="N16" s="108">
        <f>M16/'２００５年'!M16</f>
        <v>1.0998905309250138</v>
      </c>
      <c r="O16" s="25">
        <f>SUM(C16+E16+G16+I16+K16+M16)</f>
        <v>121271</v>
      </c>
      <c r="P16" s="126">
        <f>SUM(P14:P15)</f>
        <v>17526</v>
      </c>
      <c r="Q16" s="108">
        <f>P16/'２００５年'!P16</f>
        <v>1.0464533078576546</v>
      </c>
    </row>
    <row r="17" spans="1:17" ht="13.5">
      <c r="A17" s="11"/>
      <c r="B17" s="47" t="s">
        <v>10</v>
      </c>
      <c r="C17" s="113">
        <v>30537</v>
      </c>
      <c r="D17" s="108">
        <f>C17/'２００５年'!C17</f>
        <v>1.2764703423483676</v>
      </c>
      <c r="E17" s="113">
        <v>34901</v>
      </c>
      <c r="F17" s="108">
        <f>E17/'２００５年'!E17</f>
        <v>1.1493068133170876</v>
      </c>
      <c r="G17" s="113">
        <v>39773</v>
      </c>
      <c r="H17" s="108">
        <f>G17/'２００５年'!G17</f>
        <v>1.0019145023553417</v>
      </c>
      <c r="I17" s="113">
        <v>29046</v>
      </c>
      <c r="J17" s="108">
        <f>I17/'２００５年'!I17</f>
        <v>1.0409633372755618</v>
      </c>
      <c r="K17" s="114">
        <v>27450</v>
      </c>
      <c r="L17" s="108">
        <f>K17/'２００５年'!K17</f>
        <v>1.0973415950429741</v>
      </c>
      <c r="M17" s="113">
        <v>31448</v>
      </c>
      <c r="N17" s="108">
        <f>M17/'２００５年'!M17</f>
        <v>1.0492809716058857</v>
      </c>
      <c r="O17" s="45">
        <f>SUM(C17+E17+G17+I17+K17+M17)</f>
        <v>193155</v>
      </c>
      <c r="P17" s="115">
        <v>26924</v>
      </c>
      <c r="Q17" s="108">
        <f>P17/'２００５年'!P17</f>
        <v>0.9396572784699683</v>
      </c>
    </row>
    <row r="18" spans="1:17" ht="14.25" thickBot="1">
      <c r="A18" s="10"/>
      <c r="B18" s="34" t="s">
        <v>11</v>
      </c>
      <c r="C18" s="119">
        <f>C16/C17</f>
        <v>0.6007466352293939</v>
      </c>
      <c r="D18" s="8"/>
      <c r="E18" s="119">
        <f>E16/E17</f>
        <v>0.6702100226354546</v>
      </c>
      <c r="F18" s="8"/>
      <c r="G18" s="119">
        <f>G16/G17</f>
        <v>0.5686772433560455</v>
      </c>
      <c r="H18" s="8"/>
      <c r="I18" s="119">
        <f>I16/I17</f>
        <v>0.6631205673758865</v>
      </c>
      <c r="J18" s="34"/>
      <c r="K18" s="119">
        <f>K16/K17</f>
        <v>0.6397449908925319</v>
      </c>
      <c r="L18" s="34"/>
      <c r="M18" s="119">
        <f>M16/M17</f>
        <v>0.6389913508013229</v>
      </c>
      <c r="N18" s="121">
        <f>M18/'２００２年'!M18</f>
        <v>1.0133971112754714</v>
      </c>
      <c r="O18" s="129">
        <f>O16/O17</f>
        <v>0.6278429240765189</v>
      </c>
      <c r="P18" s="130">
        <f>P16/P17</f>
        <v>0.6509433962264151</v>
      </c>
      <c r="Q18" s="8"/>
    </row>
    <row r="19" spans="1:17" ht="14.25" thickBot="1">
      <c r="A19" s="11"/>
      <c r="B19" s="35" t="s">
        <v>7</v>
      </c>
      <c r="C19" s="124">
        <v>2792</v>
      </c>
      <c r="D19" s="108">
        <f>C19/'２００５年'!C19</f>
        <v>1.945644599303136</v>
      </c>
      <c r="E19" s="124">
        <v>3186</v>
      </c>
      <c r="F19" s="108">
        <f>E19/'２００５年'!E19</f>
        <v>1.4715935334872978</v>
      </c>
      <c r="G19" s="124">
        <v>3481</v>
      </c>
      <c r="H19" s="108">
        <f>G19/'２００５年'!G19</f>
        <v>1.504971897968007</v>
      </c>
      <c r="I19" s="124">
        <v>2764</v>
      </c>
      <c r="J19" s="108">
        <f>I19/'２００５年'!I19</f>
        <v>1.2268086995117622</v>
      </c>
      <c r="K19" s="110">
        <v>2605</v>
      </c>
      <c r="L19" s="108">
        <f>K19/'２００５年'!K19</f>
        <v>0.8640132669983416</v>
      </c>
      <c r="M19" s="124">
        <v>3637</v>
      </c>
      <c r="N19" s="108">
        <f>M19/'２００５年'!M19</f>
        <v>1.7261509254864738</v>
      </c>
      <c r="O19" s="25">
        <f>SUM(C19+E19+G19+I19+K19+M19)</f>
        <v>18465</v>
      </c>
      <c r="P19" s="126">
        <v>2841</v>
      </c>
      <c r="Q19" s="108">
        <f>P19/'２００５年'!P19</f>
        <v>1.122037914691943</v>
      </c>
    </row>
    <row r="20" spans="1:17" ht="14.25" thickBot="1">
      <c r="A20" s="11"/>
      <c r="B20" s="47" t="s">
        <v>8</v>
      </c>
      <c r="C20" s="113">
        <v>296</v>
      </c>
      <c r="D20" s="108">
        <f>C20/'２００５年'!C20</f>
        <v>0.6351931330472103</v>
      </c>
      <c r="E20" s="113">
        <v>956</v>
      </c>
      <c r="F20" s="108">
        <f>E20/'２００５年'!E20</f>
        <v>0.8422907488986784</v>
      </c>
      <c r="G20" s="113">
        <v>800</v>
      </c>
      <c r="H20" s="108">
        <f>G20/'２００５年'!G20</f>
        <v>0.502828409805154</v>
      </c>
      <c r="I20" s="113">
        <v>1169</v>
      </c>
      <c r="J20" s="108">
        <f>I20/'２００５年'!I20</f>
        <v>0.8564102564102564</v>
      </c>
      <c r="K20" s="114">
        <v>1446</v>
      </c>
      <c r="L20" s="108">
        <f>K20/'２００５年'!K20</f>
        <v>1.7527272727272727</v>
      </c>
      <c r="M20" s="113">
        <v>1102</v>
      </c>
      <c r="N20" s="108">
        <f>M20/'２００５年'!M20</f>
        <v>1.4952510176390774</v>
      </c>
      <c r="O20" s="45">
        <f>SUM(C20+E20+G20+I20+K20+M20)</f>
        <v>5769</v>
      </c>
      <c r="P20" s="115">
        <v>1242</v>
      </c>
      <c r="Q20" s="108">
        <f>P20/'２００５年'!P20</f>
        <v>1.3184713375796178</v>
      </c>
    </row>
    <row r="21" spans="1:17" ht="14.25" thickBot="1">
      <c r="A21" s="11" t="s">
        <v>39</v>
      </c>
      <c r="B21" s="35" t="s">
        <v>9</v>
      </c>
      <c r="C21" s="124">
        <f>SUM(C19:C20)</f>
        <v>3088</v>
      </c>
      <c r="D21" s="108">
        <f>C21/'２００５年'!C21</f>
        <v>1.6244082062072593</v>
      </c>
      <c r="E21" s="124">
        <f>SUM(E19:E20)</f>
        <v>4142</v>
      </c>
      <c r="F21" s="108">
        <f>E21/'２００５年'!E21</f>
        <v>1.2551515151515151</v>
      </c>
      <c r="G21" s="124">
        <f>SUM(G19:G20)</f>
        <v>4281</v>
      </c>
      <c r="H21" s="108">
        <f>G21/'２００５年'!G21</f>
        <v>1.0965676229508197</v>
      </c>
      <c r="I21" s="124">
        <f>SUM(I19:I20)</f>
        <v>3933</v>
      </c>
      <c r="J21" s="108">
        <f>I21/'２００５年'!I21</f>
        <v>1.0870646766169154</v>
      </c>
      <c r="K21" s="124">
        <f>SUM(K19:K20)</f>
        <v>4051</v>
      </c>
      <c r="L21" s="108">
        <f>K21/'２００５年'!K21</f>
        <v>1.0549479166666667</v>
      </c>
      <c r="M21" s="124">
        <f>SUM(M19:M20)</f>
        <v>4739</v>
      </c>
      <c r="N21" s="108">
        <f>M21/'２００５年'!M21</f>
        <v>1.6663150492264416</v>
      </c>
      <c r="O21" s="25">
        <f>SUM(C21+E21+G21+I21+K21+M21)</f>
        <v>24234</v>
      </c>
      <c r="P21" s="126">
        <f>SUM(P19:P20)</f>
        <v>4083</v>
      </c>
      <c r="Q21" s="108">
        <f>P21/'２００５年'!P21</f>
        <v>1.1753022452504318</v>
      </c>
    </row>
    <row r="22" spans="1:17" ht="13.5">
      <c r="A22" s="11"/>
      <c r="B22" s="47" t="s">
        <v>10</v>
      </c>
      <c r="C22" s="113">
        <v>6420</v>
      </c>
      <c r="D22" s="108">
        <f>C22/'２００５年'!C22</f>
        <v>1.1586356253383865</v>
      </c>
      <c r="E22" s="113">
        <v>8393</v>
      </c>
      <c r="F22" s="108">
        <f>E22/'２００５年'!E22</f>
        <v>0.9949027975343765</v>
      </c>
      <c r="G22" s="113">
        <v>8695</v>
      </c>
      <c r="H22" s="108">
        <f>G22/'２００５年'!G22</f>
        <v>0.8889684081382272</v>
      </c>
      <c r="I22" s="113">
        <v>8294</v>
      </c>
      <c r="J22" s="108">
        <f>I22/'２００５年'!I22</f>
        <v>0.9680205415499533</v>
      </c>
      <c r="K22" s="114">
        <v>7804</v>
      </c>
      <c r="L22" s="108">
        <f>K22/'２００５年'!K22</f>
        <v>0.9682382133995037</v>
      </c>
      <c r="M22" s="113">
        <v>8913</v>
      </c>
      <c r="N22" s="108">
        <f>M22/'２００５年'!M22</f>
        <v>1.2850346020761245</v>
      </c>
      <c r="O22" s="45">
        <f>SUM(C22+E22+G22+I22+K22+M22)</f>
        <v>48519</v>
      </c>
      <c r="P22" s="115">
        <v>7991</v>
      </c>
      <c r="Q22" s="108">
        <f>P22/'２００５年'!P22</f>
        <v>1.0567310235387464</v>
      </c>
    </row>
    <row r="23" spans="1:17" ht="14.25" thickBot="1">
      <c r="A23" s="10"/>
      <c r="B23" s="34" t="s">
        <v>11</v>
      </c>
      <c r="C23" s="119">
        <f>C21/C22</f>
        <v>0.48099688473520247</v>
      </c>
      <c r="D23" s="8"/>
      <c r="E23" s="119">
        <f>E21/E22</f>
        <v>0.4935064935064935</v>
      </c>
      <c r="F23" s="8"/>
      <c r="G23" s="119">
        <f>G21/G22</f>
        <v>0.4923519263944796</v>
      </c>
      <c r="H23" s="8"/>
      <c r="I23" s="119">
        <f>I21/I22</f>
        <v>0.47419821557752595</v>
      </c>
      <c r="J23" s="34"/>
      <c r="K23" s="119">
        <f>K21/K22</f>
        <v>0.5190927729369554</v>
      </c>
      <c r="L23" s="34"/>
      <c r="M23" s="119">
        <f>M21/M22</f>
        <v>0.5316952765623247</v>
      </c>
      <c r="N23" s="121">
        <f>M23/'２００２年'!M23</f>
        <v>1.5621762574432712</v>
      </c>
      <c r="O23" s="129">
        <f>O21/O22</f>
        <v>0.4994744326964694</v>
      </c>
      <c r="P23" s="130">
        <f>P21/P22</f>
        <v>0.5109498185458641</v>
      </c>
      <c r="Q23" s="8"/>
    </row>
    <row r="24" spans="1:17" ht="14.25" thickBot="1">
      <c r="A24" s="11"/>
      <c r="B24" s="35" t="s">
        <v>7</v>
      </c>
      <c r="C24" s="49">
        <f>SUM(C14+C19)</f>
        <v>19155</v>
      </c>
      <c r="D24" s="108">
        <f>C24/'２００５年'!C24</f>
        <v>1.7861805296531146</v>
      </c>
      <c r="E24" s="49">
        <f>SUM(E14+E19)</f>
        <v>21223</v>
      </c>
      <c r="F24" s="108">
        <f>E24/'２００５年'!E24</f>
        <v>1.1123165618448638</v>
      </c>
      <c r="G24" s="49">
        <f>SUM(G14+G19)</f>
        <v>20679</v>
      </c>
      <c r="H24" s="108">
        <f>G24/'２００５年'!G24</f>
        <v>1.0064732794704565</v>
      </c>
      <c r="I24" s="49">
        <f>SUM(I14+I19)</f>
        <v>18062</v>
      </c>
      <c r="J24" s="108">
        <f>I24/'２００５年'!I24</f>
        <v>1.7063769485120452</v>
      </c>
      <c r="K24" s="49">
        <f>SUM(K14+K19)</f>
        <v>17300</v>
      </c>
      <c r="L24" s="108">
        <f>K24/'２００５年'!K24</f>
        <v>1.0487390882638215</v>
      </c>
      <c r="M24" s="49">
        <f>SUM(M14+M19)</f>
        <v>18968</v>
      </c>
      <c r="N24" s="108">
        <f>M24/'２００５年'!M24</f>
        <v>1.1364208255946318</v>
      </c>
      <c r="O24" s="53">
        <f aca="true" t="shared" si="0" ref="O24:P27">SUM(O14+O19)</f>
        <v>115387</v>
      </c>
      <c r="P24" s="49">
        <f t="shared" si="0"/>
        <v>17499</v>
      </c>
      <c r="Q24" s="108">
        <f>P24/'２００５年'!P24</f>
        <v>1.180370994940978</v>
      </c>
    </row>
    <row r="25" spans="1:17" ht="14.25" thickBot="1">
      <c r="A25" s="11"/>
      <c r="B25" s="47" t="s">
        <v>8</v>
      </c>
      <c r="C25" s="50">
        <f>SUM(C15+C20)</f>
        <v>2278</v>
      </c>
      <c r="D25" s="108">
        <f>C25/'２００５年'!C25</f>
        <v>1.098360655737705</v>
      </c>
      <c r="E25" s="50">
        <f>SUM(E15+E20)</f>
        <v>6310</v>
      </c>
      <c r="F25" s="108">
        <f>E25/'２００５年'!E25</f>
        <v>1.6092833460851823</v>
      </c>
      <c r="G25" s="50">
        <f>SUM(G15+G20)</f>
        <v>6220</v>
      </c>
      <c r="H25" s="108">
        <f>G25/'２００５年'!G25</f>
        <v>0.9674910561518121</v>
      </c>
      <c r="I25" s="50">
        <f>SUM(I15+I20)</f>
        <v>5132</v>
      </c>
      <c r="J25" s="108">
        <f>I25/'２００５年'!I25</f>
        <v>0.5285272914521112</v>
      </c>
      <c r="K25" s="50">
        <f>SUM(K15+K20)</f>
        <v>4312</v>
      </c>
      <c r="L25" s="108">
        <f>K25/'２００５年'!K25</f>
        <v>1.1660356949702542</v>
      </c>
      <c r="M25" s="50">
        <f>SUM(M15+M20)</f>
        <v>5866</v>
      </c>
      <c r="N25" s="108">
        <f>M25/'２００５年'!M25</f>
        <v>1.326249152159168</v>
      </c>
      <c r="O25" s="45">
        <f t="shared" si="0"/>
        <v>30118</v>
      </c>
      <c r="P25" s="50">
        <f t="shared" si="0"/>
        <v>4110</v>
      </c>
      <c r="Q25" s="108">
        <f>P25/'２００５年'!P25</f>
        <v>0.7615341856586992</v>
      </c>
    </row>
    <row r="26" spans="1:17" ht="14.25" thickBot="1">
      <c r="A26" s="11" t="s">
        <v>21</v>
      </c>
      <c r="B26" s="35" t="s">
        <v>9</v>
      </c>
      <c r="C26" s="49">
        <f>SUM(C16+C21)</f>
        <v>21433</v>
      </c>
      <c r="D26" s="108">
        <f>C26/'２００５年'!C26</f>
        <v>1.674714799187373</v>
      </c>
      <c r="E26" s="49">
        <f>SUM(E16+E21)</f>
        <v>27533</v>
      </c>
      <c r="F26" s="108">
        <f>E26/'２００５年'!E26</f>
        <v>1.1970349115255858</v>
      </c>
      <c r="G26" s="49">
        <f>SUM(G16+G21)</f>
        <v>26899</v>
      </c>
      <c r="H26" s="108">
        <f>G26/'２００５年'!G26</f>
        <v>0.9971825764596849</v>
      </c>
      <c r="I26" s="49">
        <f>SUM(I16+I21)</f>
        <v>23194</v>
      </c>
      <c r="J26" s="108">
        <f>I26/'２００５年'!I26</f>
        <v>1.1428430647942842</v>
      </c>
      <c r="K26" s="49">
        <f>SUM(K16+K21)</f>
        <v>21612</v>
      </c>
      <c r="L26" s="108">
        <f>K26/'２００５年'!K26</f>
        <v>1.070218876894127</v>
      </c>
      <c r="M26" s="49">
        <f>SUM(M16+M21)</f>
        <v>24834</v>
      </c>
      <c r="N26" s="108">
        <f>M26/'２００５年'!M26</f>
        <v>1.1761864165956237</v>
      </c>
      <c r="O26" s="25">
        <f t="shared" si="0"/>
        <v>145505</v>
      </c>
      <c r="P26" s="49">
        <f t="shared" si="0"/>
        <v>21609</v>
      </c>
      <c r="Q26" s="108">
        <f>P26/'２００５年'!P26</f>
        <v>1.0685886658095143</v>
      </c>
    </row>
    <row r="27" spans="1:17" ht="13.5">
      <c r="A27" s="11"/>
      <c r="B27" s="47" t="s">
        <v>10</v>
      </c>
      <c r="C27" s="50">
        <f>SUM(C17+C22)</f>
        <v>36957</v>
      </c>
      <c r="D27" s="108">
        <f>C27/'２００５年'!C27</f>
        <v>1.2543103448275863</v>
      </c>
      <c r="E27" s="50">
        <f>SUM(E17+E22)</f>
        <v>43294</v>
      </c>
      <c r="F27" s="108">
        <f>E27/'２００５年'!E27</f>
        <v>1.115738473829343</v>
      </c>
      <c r="G27" s="50">
        <f>SUM(G17+G22)</f>
        <v>48468</v>
      </c>
      <c r="H27" s="108">
        <f>G27/'２００５年'!G27</f>
        <v>0.979586887101338</v>
      </c>
      <c r="I27" s="50">
        <f>SUM(I17+I22)</f>
        <v>37340</v>
      </c>
      <c r="J27" s="108">
        <f>I27/'２００５年'!I27</f>
        <v>1.0238271503386251</v>
      </c>
      <c r="K27" s="50">
        <f>SUM(K17+K22)</f>
        <v>35254</v>
      </c>
      <c r="L27" s="108">
        <f>K27/'２００５年'!K27</f>
        <v>1.065880574452003</v>
      </c>
      <c r="M27" s="50">
        <f>SUM(M17+M22)</f>
        <v>40361</v>
      </c>
      <c r="N27" s="108">
        <f>M27/'２００５年'!M27</f>
        <v>1.0935865824911264</v>
      </c>
      <c r="O27" s="45">
        <f t="shared" si="0"/>
        <v>241674</v>
      </c>
      <c r="P27" s="50">
        <f t="shared" si="0"/>
        <v>34915</v>
      </c>
      <c r="Q27" s="108">
        <f>P27/'２００５年'!P27</f>
        <v>0.9641032721248102</v>
      </c>
    </row>
    <row r="28" spans="1:17" ht="14.25" thickBot="1">
      <c r="A28" s="10"/>
      <c r="B28" s="34" t="s">
        <v>11</v>
      </c>
      <c r="C28" s="119">
        <f>C26/C27</f>
        <v>0.5799442595448765</v>
      </c>
      <c r="D28" s="8"/>
      <c r="E28" s="119">
        <f>E26/E27</f>
        <v>0.6359541737885157</v>
      </c>
      <c r="F28" s="8"/>
      <c r="G28" s="119">
        <f>G26/G27</f>
        <v>0.5549847321944376</v>
      </c>
      <c r="H28" s="8"/>
      <c r="I28" s="119">
        <f>I26/I27</f>
        <v>0.6211569362613819</v>
      </c>
      <c r="J28" s="34"/>
      <c r="K28" s="119">
        <f>K26/K27</f>
        <v>0.6130368185170477</v>
      </c>
      <c r="L28" s="34"/>
      <c r="M28" s="119">
        <f>M26/M27</f>
        <v>0.6152969450707366</v>
      </c>
      <c r="N28" s="121">
        <f>M28/'２００２年'!M28</f>
        <v>1.1364382933939048</v>
      </c>
      <c r="O28" s="129">
        <f>O26/O27</f>
        <v>0.6020713854200286</v>
      </c>
      <c r="P28" s="130">
        <f>P26/P27</f>
        <v>0.6189030502649291</v>
      </c>
      <c r="Q28" s="8"/>
    </row>
    <row r="29" spans="1:17" ht="14.25" thickBot="1">
      <c r="A29" s="11"/>
      <c r="B29" s="35" t="s">
        <v>7</v>
      </c>
      <c r="C29" s="124">
        <v>878</v>
      </c>
      <c r="D29" s="108">
        <f>C29/'２００５年'!C29</f>
        <v>0.7262200165425972</v>
      </c>
      <c r="E29" s="124">
        <v>1597</v>
      </c>
      <c r="F29" s="108">
        <f>E29/'２００５年'!E29</f>
        <v>1.345408593091828</v>
      </c>
      <c r="G29" s="124">
        <v>1477</v>
      </c>
      <c r="H29" s="108">
        <f>G29/'２００５年'!G29</f>
        <v>0.8919082125603864</v>
      </c>
      <c r="I29" s="124">
        <v>1709</v>
      </c>
      <c r="J29" s="108">
        <f>I29/'２００５年'!I29</f>
        <v>0.7993451824134705</v>
      </c>
      <c r="K29" s="131">
        <v>1572</v>
      </c>
      <c r="L29" s="108">
        <f>K29/'２００５年'!K29</f>
        <v>1.200916730328495</v>
      </c>
      <c r="M29" s="124">
        <v>1239</v>
      </c>
      <c r="N29" s="108">
        <f>M29/'２００５年'!M29</f>
        <v>0.946524064171123</v>
      </c>
      <c r="O29" s="25">
        <f>SUM(C29+E29+G29+I29+K29+M29)</f>
        <v>8472</v>
      </c>
      <c r="P29" s="126">
        <v>1394</v>
      </c>
      <c r="Q29" s="108">
        <f>P29/'２００５年'!P29</f>
        <v>0.9343163538873994</v>
      </c>
    </row>
    <row r="30" spans="1:17" ht="14.25" thickBot="1">
      <c r="A30" s="11"/>
      <c r="B30" s="47" t="s">
        <v>8</v>
      </c>
      <c r="C30" s="113">
        <v>2316</v>
      </c>
      <c r="D30" s="108">
        <f>C30/'２００５年'!C30</f>
        <v>0.9068128425998434</v>
      </c>
      <c r="E30" s="113">
        <v>3857</v>
      </c>
      <c r="F30" s="108">
        <f>E30/'２００５年'!E30</f>
        <v>1.1944874574171571</v>
      </c>
      <c r="G30" s="113">
        <v>4164</v>
      </c>
      <c r="H30" s="108">
        <f>G30/'２００５年'!G30</f>
        <v>0.910761154855643</v>
      </c>
      <c r="I30" s="113">
        <v>3329</v>
      </c>
      <c r="J30" s="108">
        <f>I30/'２００５年'!I30</f>
        <v>0.7282870269087727</v>
      </c>
      <c r="K30" s="132">
        <v>3166</v>
      </c>
      <c r="L30" s="108">
        <f>K30/'２００５年'!K30</f>
        <v>0.894855850763143</v>
      </c>
      <c r="M30" s="113">
        <v>3893</v>
      </c>
      <c r="N30" s="108">
        <f>M30/'２００５年'!M30</f>
        <v>1.0392418579818472</v>
      </c>
      <c r="O30" s="45">
        <f>SUM(C30+E30+G30+I30+K30+M30)</f>
        <v>20725</v>
      </c>
      <c r="P30" s="115">
        <v>3783</v>
      </c>
      <c r="Q30" s="108">
        <f>P30/'２００５年'!P30</f>
        <v>0.8752892179546506</v>
      </c>
    </row>
    <row r="31" spans="1:17" ht="14.25" thickBot="1">
      <c r="A31" s="11" t="s">
        <v>40</v>
      </c>
      <c r="B31" s="35" t="s">
        <v>9</v>
      </c>
      <c r="C31" s="124">
        <f>SUM(C29:C30)</f>
        <v>3194</v>
      </c>
      <c r="D31" s="108">
        <f>C31/'２００５年'!C31</f>
        <v>0.8487908583576933</v>
      </c>
      <c r="E31" s="124">
        <f>SUM(E29:E30)</f>
        <v>5454</v>
      </c>
      <c r="F31" s="108">
        <f>E31/'２００５年'!E31</f>
        <v>1.235054347826087</v>
      </c>
      <c r="G31" s="124">
        <f>SUM(G29:G30)</f>
        <v>5641</v>
      </c>
      <c r="H31" s="108">
        <f>G31/'２００５年'!G31</f>
        <v>0.9057482337829159</v>
      </c>
      <c r="I31" s="124">
        <f>SUM(I29:I30)</f>
        <v>5038</v>
      </c>
      <c r="J31" s="108">
        <f>I31/'２００５年'!I31</f>
        <v>0.7509315844388136</v>
      </c>
      <c r="K31" s="133">
        <f>SUM(K29:K30)</f>
        <v>4738</v>
      </c>
      <c r="L31" s="108">
        <f>K31/'２００５年'!K31</f>
        <v>0.9775118630080463</v>
      </c>
      <c r="M31" s="124">
        <f>SUM(M29:M30)</f>
        <v>5132</v>
      </c>
      <c r="N31" s="108">
        <f>M31/'２００５年'!M31</f>
        <v>1.0152324431256181</v>
      </c>
      <c r="O31" s="25">
        <f>SUM(C31+E31+G31+I31+K31+M31)</f>
        <v>29197</v>
      </c>
      <c r="P31" s="126">
        <f>SUM(P29:P30)</f>
        <v>5177</v>
      </c>
      <c r="Q31" s="108">
        <f>P31/'２００５年'!P31</f>
        <v>0.8904368765049879</v>
      </c>
    </row>
    <row r="32" spans="1:17" ht="13.5">
      <c r="A32" s="11"/>
      <c r="B32" s="47" t="s">
        <v>10</v>
      </c>
      <c r="C32" s="113">
        <v>4682</v>
      </c>
      <c r="D32" s="108">
        <f>C32/'２００５年'!C32</f>
        <v>0.8068240565224883</v>
      </c>
      <c r="E32" s="113">
        <v>7378</v>
      </c>
      <c r="F32" s="108">
        <f>E32/'２００５年'!E32</f>
        <v>1.1720413026211278</v>
      </c>
      <c r="G32" s="113">
        <v>7790</v>
      </c>
      <c r="H32" s="108">
        <f>G32/'２００５年'!G32</f>
        <v>0.8044196612969847</v>
      </c>
      <c r="I32" s="113">
        <v>6974</v>
      </c>
      <c r="J32" s="108">
        <f>I32/'２００５年'!I32</f>
        <v>0.746361301369863</v>
      </c>
      <c r="K32" s="132">
        <v>6739</v>
      </c>
      <c r="L32" s="108">
        <f>K32/'２００５年'!K32</f>
        <v>0.9572443181818182</v>
      </c>
      <c r="M32" s="113">
        <v>7191</v>
      </c>
      <c r="N32" s="108">
        <f>M32/'２００５年'!M32</f>
        <v>1.0640722107132288</v>
      </c>
      <c r="O32" s="45">
        <f>SUM(C32+E32+G32+I32+K32+M32)</f>
        <v>40754</v>
      </c>
      <c r="P32" s="115">
        <v>7149</v>
      </c>
      <c r="Q32" s="108">
        <f>P32/'２００５年'!P32</f>
        <v>0.9390516222251412</v>
      </c>
    </row>
    <row r="33" spans="1:17" ht="14.25" thickBot="1">
      <c r="A33" s="10"/>
      <c r="B33" s="34" t="s">
        <v>11</v>
      </c>
      <c r="C33" s="119">
        <f>C31/C32</f>
        <v>0.6821870995301154</v>
      </c>
      <c r="D33" s="8"/>
      <c r="E33" s="119">
        <f>E31/E32</f>
        <v>0.7392247221469233</v>
      </c>
      <c r="F33" s="16"/>
      <c r="G33" s="119">
        <f>G31/G32</f>
        <v>0.7241335044929397</v>
      </c>
      <c r="H33" s="8"/>
      <c r="I33" s="119">
        <f>I31/I32</f>
        <v>0.722397476340694</v>
      </c>
      <c r="J33" s="34"/>
      <c r="K33" s="119">
        <f>K31/K32</f>
        <v>0.7030716723549488</v>
      </c>
      <c r="L33" s="34"/>
      <c r="M33" s="119">
        <f>M31/M32</f>
        <v>0.7136698651091642</v>
      </c>
      <c r="N33" s="121">
        <f>M33/'２００２年'!M33</f>
        <v>0.9573860916236607</v>
      </c>
      <c r="O33" s="129">
        <f>O31/O32</f>
        <v>0.7164204740638955</v>
      </c>
      <c r="P33" s="119">
        <f>P31/P32</f>
        <v>0.7241572247866834</v>
      </c>
      <c r="Q33" s="8"/>
    </row>
    <row r="34" spans="1:17" ht="14.25" thickBot="1">
      <c r="A34" s="87"/>
      <c r="B34" s="35" t="s">
        <v>7</v>
      </c>
      <c r="C34" s="124">
        <v>34541</v>
      </c>
      <c r="D34" s="108">
        <f>C34/'２００５年'!C34</f>
        <v>1.1400046206145418</v>
      </c>
      <c r="E34" s="134">
        <v>46617</v>
      </c>
      <c r="F34" s="108">
        <f>E34/'２００５年'!E34</f>
        <v>1.1474106527517969</v>
      </c>
      <c r="G34" s="134">
        <v>42332</v>
      </c>
      <c r="H34" s="108">
        <f>G34/'２００５年'!G34</f>
        <v>1.0483148015155643</v>
      </c>
      <c r="I34" s="124">
        <v>35153</v>
      </c>
      <c r="J34" s="108">
        <f>I34/'２００５年'!I34</f>
        <v>1.2265954848389686</v>
      </c>
      <c r="K34" s="135">
        <v>40944</v>
      </c>
      <c r="L34" s="108">
        <f>K34/'２００５年'!K34</f>
        <v>1.1378390395731437</v>
      </c>
      <c r="M34" s="134">
        <v>34516</v>
      </c>
      <c r="N34" s="108">
        <f>M34/'２００５年'!M34</f>
        <v>1.0072370724874518</v>
      </c>
      <c r="O34" s="25">
        <f>SUM(C34+E34+G34+I34+K34+M34)</f>
        <v>234103</v>
      </c>
      <c r="P34" s="126">
        <v>37990</v>
      </c>
      <c r="Q34" s="108">
        <f>P34/'２００５年'!P34</f>
        <v>1.0158025615658173</v>
      </c>
    </row>
    <row r="35" spans="1:17" ht="14.25" thickBot="1">
      <c r="A35" s="11"/>
      <c r="B35" s="47" t="s">
        <v>8</v>
      </c>
      <c r="C35" s="113">
        <v>6701</v>
      </c>
      <c r="D35" s="108">
        <f>C35/'２００５年'!C35</f>
        <v>1.1906538734896943</v>
      </c>
      <c r="E35" s="113">
        <v>9286</v>
      </c>
      <c r="F35" s="108">
        <f>E35/'２００５年'!E35</f>
        <v>0.926099531265583</v>
      </c>
      <c r="G35" s="113">
        <v>8488</v>
      </c>
      <c r="H35" s="108">
        <f>G35/'２００５年'!G35</f>
        <v>0.7854168594429537</v>
      </c>
      <c r="I35" s="113">
        <v>6584</v>
      </c>
      <c r="J35" s="108">
        <f>I35/'２００５年'!I35</f>
        <v>0.825062656641604</v>
      </c>
      <c r="K35" s="127">
        <v>6983</v>
      </c>
      <c r="L35" s="108">
        <f>K35/'２００５年'!K35</f>
        <v>0.8586007623263249</v>
      </c>
      <c r="M35" s="113">
        <v>7062</v>
      </c>
      <c r="N35" s="108">
        <f>M35/'２００５年'!M35</f>
        <v>0.718339945071712</v>
      </c>
      <c r="O35" s="45">
        <f>SUM(C35+E35+G35+I35+K35+M35)</f>
        <v>45104</v>
      </c>
      <c r="P35" s="115">
        <v>5630</v>
      </c>
      <c r="Q35" s="108">
        <f>P35/'２００５年'!P35</f>
        <v>0.4926927452524722</v>
      </c>
    </row>
    <row r="36" spans="1:17" ht="14.25" thickBot="1">
      <c r="A36" s="11" t="s">
        <v>41</v>
      </c>
      <c r="B36" s="35" t="s">
        <v>9</v>
      </c>
      <c r="C36" s="124">
        <f>SUM(C34:C35)</f>
        <v>41242</v>
      </c>
      <c r="D36" s="108">
        <f>C36/'２００５年'!C36</f>
        <v>1.147938876054221</v>
      </c>
      <c r="E36" s="124">
        <f>SUM(E34:E35)</f>
        <v>55903</v>
      </c>
      <c r="F36" s="108">
        <f>E36/'２００５年'!E36</f>
        <v>1.1036028032770704</v>
      </c>
      <c r="G36" s="124">
        <f>SUM(G34:G35)</f>
        <v>50820</v>
      </c>
      <c r="H36" s="108">
        <f>G36/'２００５年'!G36</f>
        <v>0.9928108150347738</v>
      </c>
      <c r="I36" s="124">
        <f>SUM(I34:I35)</f>
        <v>41737</v>
      </c>
      <c r="J36" s="108">
        <f>I36/'２００５年'!I36</f>
        <v>1.1391413521111384</v>
      </c>
      <c r="K36" s="124">
        <f>SUM(K34:K35)</f>
        <v>47927</v>
      </c>
      <c r="L36" s="108">
        <f>K36/'２００５年'!K36</f>
        <v>1.0863612666319107</v>
      </c>
      <c r="M36" s="124">
        <f>SUM(M34:M35)</f>
        <v>41578</v>
      </c>
      <c r="N36" s="108">
        <f>M36/'２００５年'!M36</f>
        <v>0.9428331708202</v>
      </c>
      <c r="O36" s="25">
        <f>SUM(C36+E36+G36+I36+K36+M36)</f>
        <v>279207</v>
      </c>
      <c r="P36" s="126">
        <f>SUM(P34:P35)</f>
        <v>43620</v>
      </c>
      <c r="Q36" s="108">
        <f>P36/'２００５年'!P36</f>
        <v>0.8933764797443985</v>
      </c>
    </row>
    <row r="37" spans="1:17" ht="13.5">
      <c r="A37" s="11"/>
      <c r="B37" s="47" t="s">
        <v>10</v>
      </c>
      <c r="C37" s="113">
        <v>59459</v>
      </c>
      <c r="D37" s="108">
        <f>C37/'２００５年'!C37</f>
        <v>1.1772427584295246</v>
      </c>
      <c r="E37" s="113">
        <v>70227</v>
      </c>
      <c r="F37" s="108">
        <f>E37/'２００５年'!E37</f>
        <v>1.058320900583209</v>
      </c>
      <c r="G37" s="113">
        <v>68331</v>
      </c>
      <c r="H37" s="108">
        <f>G37/'２００５年'!G37</f>
        <v>0.9583993716425656</v>
      </c>
      <c r="I37" s="113">
        <v>56910</v>
      </c>
      <c r="J37" s="108">
        <f>I37/'２００５年'!I37</f>
        <v>1.0971236890808143</v>
      </c>
      <c r="K37" s="127">
        <v>61544</v>
      </c>
      <c r="L37" s="108">
        <f>K37/'２００５年'!K37</f>
        <v>0.9771680797688228</v>
      </c>
      <c r="M37" s="113">
        <v>53957</v>
      </c>
      <c r="N37" s="108">
        <f>M37/'２００５年'!M37</f>
        <v>0.8896455070074196</v>
      </c>
      <c r="O37" s="45">
        <f>SUM(C37+E37+G37+I37+K37+M37)</f>
        <v>370428</v>
      </c>
      <c r="P37" s="115">
        <v>58016</v>
      </c>
      <c r="Q37" s="108">
        <f>P37/'２００５年'!P37</f>
        <v>0.8833264818282861</v>
      </c>
    </row>
    <row r="38" spans="1:17" ht="14.25" thickBot="1">
      <c r="A38" s="10"/>
      <c r="B38" s="34" t="s">
        <v>11</v>
      </c>
      <c r="C38" s="119">
        <f>C36/C37</f>
        <v>0.6936208143426563</v>
      </c>
      <c r="D38" s="34"/>
      <c r="E38" s="119">
        <f>E36/E37</f>
        <v>0.7960328648525495</v>
      </c>
      <c r="F38" s="34"/>
      <c r="G38" s="119">
        <f>G36/G37</f>
        <v>0.7437327128243404</v>
      </c>
      <c r="H38" s="34"/>
      <c r="I38" s="119">
        <f>I36/I37</f>
        <v>0.7333860481461958</v>
      </c>
      <c r="J38" s="34"/>
      <c r="K38" s="119">
        <f>K36/K37</f>
        <v>0.7787436630703237</v>
      </c>
      <c r="L38" s="34"/>
      <c r="M38" s="119">
        <f>M36/M37</f>
        <v>0.7705765702318513</v>
      </c>
      <c r="N38" s="136">
        <f>M38/'２００２年'!M38</f>
        <v>1.1960294546893886</v>
      </c>
      <c r="O38" s="129">
        <f>O36/O37</f>
        <v>0.7537416178042696</v>
      </c>
      <c r="P38" s="130">
        <f>P36/P37</f>
        <v>0.751861555432984</v>
      </c>
      <c r="Q38" s="34"/>
    </row>
    <row r="39" spans="13:17" ht="14.25" thickBot="1">
      <c r="M39" s="9"/>
      <c r="N39" s="1"/>
      <c r="O39" s="9"/>
      <c r="P39" s="9"/>
      <c r="Q39" s="1"/>
    </row>
    <row r="40" spans="1:17" ht="13.5">
      <c r="A40" s="19" t="s">
        <v>1</v>
      </c>
      <c r="B40" s="54" t="s">
        <v>2</v>
      </c>
      <c r="C40" s="166" t="s">
        <v>25</v>
      </c>
      <c r="D40" s="165"/>
      <c r="E40" s="166" t="s">
        <v>26</v>
      </c>
      <c r="F40" s="165"/>
      <c r="G40" s="166" t="s">
        <v>27</v>
      </c>
      <c r="H40" s="165"/>
      <c r="I40" s="166" t="s">
        <v>28</v>
      </c>
      <c r="J40" s="165"/>
      <c r="K40" s="166" t="s">
        <v>29</v>
      </c>
      <c r="L40" s="165"/>
      <c r="M40" s="166" t="s">
        <v>31</v>
      </c>
      <c r="N40" s="165"/>
      <c r="O40" s="30" t="s">
        <v>30</v>
      </c>
      <c r="P40" s="41" t="s">
        <v>32</v>
      </c>
      <c r="Q40" s="3"/>
    </row>
    <row r="41" spans="1:17" ht="14.25" thickBot="1">
      <c r="A41" s="10"/>
      <c r="B41" s="34"/>
      <c r="C41" s="63" t="s">
        <v>5</v>
      </c>
      <c r="D41" s="18" t="s">
        <v>6</v>
      </c>
      <c r="E41" s="63" t="s">
        <v>5</v>
      </c>
      <c r="F41" s="18" t="s">
        <v>6</v>
      </c>
      <c r="G41" s="63" t="s">
        <v>5</v>
      </c>
      <c r="H41" s="18" t="s">
        <v>6</v>
      </c>
      <c r="I41" s="63" t="s">
        <v>5</v>
      </c>
      <c r="J41" s="18" t="s">
        <v>6</v>
      </c>
      <c r="K41" s="62" t="s">
        <v>5</v>
      </c>
      <c r="L41" s="51" t="s">
        <v>6</v>
      </c>
      <c r="M41" s="61" t="s">
        <v>5</v>
      </c>
      <c r="N41" s="34" t="s">
        <v>6</v>
      </c>
      <c r="O41" s="60" t="s">
        <v>5</v>
      </c>
      <c r="P41" s="60" t="s">
        <v>5</v>
      </c>
      <c r="Q41" s="4"/>
    </row>
    <row r="42" spans="1:17" ht="14.25" thickBot="1">
      <c r="A42" s="11"/>
      <c r="B42" s="35" t="s">
        <v>7</v>
      </c>
      <c r="C42" s="124">
        <v>4554</v>
      </c>
      <c r="D42" s="108">
        <f>C42/'２００５年'!C42</f>
        <v>0.8116200320798431</v>
      </c>
      <c r="E42" s="124">
        <v>6428</v>
      </c>
      <c r="F42" s="108">
        <f>E42/'２００５年'!E42</f>
        <v>1.2397299903567984</v>
      </c>
      <c r="G42" s="124">
        <v>6027</v>
      </c>
      <c r="H42" s="108">
        <f>G42/'２００５年'!G42</f>
        <v>0.9788858210167289</v>
      </c>
      <c r="I42" s="137">
        <v>6272</v>
      </c>
      <c r="J42" s="108">
        <f>I42/'２００５年'!I42</f>
        <v>1.0449850049983338</v>
      </c>
      <c r="K42" s="124">
        <v>7697</v>
      </c>
      <c r="L42" s="108">
        <f>K42/'２００５年'!K42</f>
        <v>1.058588914867281</v>
      </c>
      <c r="M42" s="134">
        <f>SUM(O4+O42)</f>
        <v>75566</v>
      </c>
      <c r="N42" s="108">
        <f aca="true" t="shared" si="1" ref="N42:N50">M42/P42</f>
        <v>1.0058836057717906</v>
      </c>
      <c r="O42" s="53">
        <f>SUM(P4+C42+E42+G42+I42+K42)</f>
        <v>36412</v>
      </c>
      <c r="P42" s="71">
        <f>'２００５年'!C4+'２００５年'!E4+'２００５年'!G4+'２００５年'!I4+'２００５年'!K4+'２００５年'!M4+'２００５年'!P4+'２００５年'!C42+'２００５年'!E42+'２００５年'!G42+'２００５年'!I42+'２００５年'!K42</f>
        <v>75124</v>
      </c>
      <c r="Q42" s="36"/>
    </row>
    <row r="43" spans="1:16" ht="14.25" thickBot="1">
      <c r="A43" s="11"/>
      <c r="B43" s="47" t="s">
        <v>8</v>
      </c>
      <c r="C43" s="113">
        <v>4400</v>
      </c>
      <c r="D43" s="108">
        <f>C43/'２００５年'!C43</f>
        <v>1.0285179990649835</v>
      </c>
      <c r="E43" s="113">
        <v>4345</v>
      </c>
      <c r="F43" s="108">
        <f>E43/'２００５年'!E43</f>
        <v>0.9559955995599559</v>
      </c>
      <c r="G43" s="113">
        <v>2796</v>
      </c>
      <c r="H43" s="108">
        <f>G43/'２００５年'!G43</f>
        <v>0.5492044784914555</v>
      </c>
      <c r="I43" s="128">
        <v>3649</v>
      </c>
      <c r="J43" s="108">
        <f>I43/'２００５年'!I43</f>
        <v>1.0546242774566474</v>
      </c>
      <c r="K43" s="113">
        <v>4308</v>
      </c>
      <c r="L43" s="108">
        <f>K43/'２００５年'!K43</f>
        <v>0.9181585677749361</v>
      </c>
      <c r="M43" s="113">
        <f>SUM(O5+O43)</f>
        <v>49087</v>
      </c>
      <c r="N43" s="108">
        <f t="shared" si="1"/>
        <v>0.9678417918687645</v>
      </c>
      <c r="O43" s="45">
        <f>SUM(P5+C43+E43+G43+I43+K43)</f>
        <v>23163</v>
      </c>
      <c r="P43" s="71">
        <f>'２００５年'!C5+'２００５年'!E5+'２００５年'!G5+'２００５年'!I5+'２００５年'!K5+'２００５年'!M5+'２００５年'!P5+'２００５年'!C43+'２００５年'!E43+'２００５年'!G43+'２００５年'!I43+'２００５年'!K43</f>
        <v>50718</v>
      </c>
    </row>
    <row r="44" spans="1:16" ht="14.25" thickBot="1">
      <c r="A44" s="11" t="s">
        <v>42</v>
      </c>
      <c r="B44" s="35" t="s">
        <v>9</v>
      </c>
      <c r="C44" s="124">
        <f>SUM(C42:C43)</f>
        <v>8954</v>
      </c>
      <c r="D44" s="108">
        <f>C44/'２００５年'!C44</f>
        <v>0.9054505005561735</v>
      </c>
      <c r="E44" s="124">
        <f>SUM(E42:E43)</f>
        <v>10773</v>
      </c>
      <c r="F44" s="108">
        <f>E44/'２００５年'!E44</f>
        <v>1.1071942446043166</v>
      </c>
      <c r="G44" s="124">
        <f>SUM(G42:G43)</f>
        <v>8823</v>
      </c>
      <c r="H44" s="108">
        <f>G44/'２００５年'!G44</f>
        <v>0.7844061166429588</v>
      </c>
      <c r="I44" s="138">
        <f>SUM(I42:I43)</f>
        <v>9921</v>
      </c>
      <c r="J44" s="108">
        <f>I44/'２００５年'!I44</f>
        <v>1.0485098287888395</v>
      </c>
      <c r="K44" s="124">
        <f>SUM(K42:K43)</f>
        <v>12005</v>
      </c>
      <c r="L44" s="108">
        <f>K44/'２００５年'!K44</f>
        <v>1.0035108250438853</v>
      </c>
      <c r="M44" s="124">
        <f>SUM(M42:M43)</f>
        <v>124653</v>
      </c>
      <c r="N44" s="108">
        <f t="shared" si="1"/>
        <v>0.9905516441251728</v>
      </c>
      <c r="O44" s="139">
        <f>SUM(O42:O43)</f>
        <v>59575</v>
      </c>
      <c r="P44" s="71">
        <f>'２００５年'!C6+'２００５年'!E6+'２００５年'!G6+'２００５年'!I6+'２００５年'!K6+'２００５年'!M6+'２００５年'!P6+'２００５年'!C44+'２００５年'!E44+'２００５年'!G44+'２００５年'!I44+'２００５年'!K44</f>
        <v>125842</v>
      </c>
    </row>
    <row r="45" spans="1:16" ht="13.5">
      <c r="A45" s="11"/>
      <c r="B45" s="47" t="s">
        <v>10</v>
      </c>
      <c r="C45" s="113">
        <v>15658</v>
      </c>
      <c r="D45" s="108">
        <f>C45/'２００５年'!C45</f>
        <v>0.9311370123691722</v>
      </c>
      <c r="E45" s="113">
        <v>18583</v>
      </c>
      <c r="F45" s="108">
        <f>E45/'２００５年'!E45</f>
        <v>1.0867887010936312</v>
      </c>
      <c r="G45" s="128">
        <v>16743</v>
      </c>
      <c r="H45" s="108">
        <f>G45/'２００５年'!G45</f>
        <v>0.8162141081265539</v>
      </c>
      <c r="I45" s="128">
        <v>16168</v>
      </c>
      <c r="J45" s="108">
        <f>I45/'２００５年'!I45</f>
        <v>0.8867438161575166</v>
      </c>
      <c r="K45" s="113">
        <v>19132</v>
      </c>
      <c r="L45" s="108">
        <f>K45/'２００５年'!K45</f>
        <v>0.9583729900315584</v>
      </c>
      <c r="M45" s="113">
        <f>SUM(O7+O45)</f>
        <v>211912</v>
      </c>
      <c r="N45" s="108">
        <f t="shared" si="1"/>
        <v>0.9545413596151421</v>
      </c>
      <c r="O45" s="45">
        <f>SUM(P7+C45+E45+G45+I45+K45)</f>
        <v>102702</v>
      </c>
      <c r="P45" s="71">
        <f>'２００５年'!C7+'２００５年'!E7+'２００５年'!G7+'２００５年'!I7+'２００５年'!K7+'２００５年'!M7+'２００５年'!P7+'２００５年'!C45+'２００５年'!E45+'２００５年'!G45+'２００５年'!I45+'２００５年'!K45</f>
        <v>222004</v>
      </c>
    </row>
    <row r="46" spans="1:16" ht="14.25" thickBot="1">
      <c r="A46" s="10"/>
      <c r="B46" s="34" t="s">
        <v>11</v>
      </c>
      <c r="C46" s="119">
        <f>C44/C45</f>
        <v>0.5718482564823094</v>
      </c>
      <c r="D46" s="8"/>
      <c r="E46" s="119">
        <f>E44/E45</f>
        <v>0.5797234031103697</v>
      </c>
      <c r="F46" s="8"/>
      <c r="G46" s="119">
        <v>0.548</v>
      </c>
      <c r="H46" s="120"/>
      <c r="I46" s="140">
        <f>I44/I45</f>
        <v>0.6136194952993568</v>
      </c>
      <c r="J46" s="8"/>
      <c r="K46" s="119">
        <f>K44/K45</f>
        <v>0.6274827514112482</v>
      </c>
      <c r="L46" s="34"/>
      <c r="M46" s="119">
        <f>M44/M45</f>
        <v>0.5882300200083054</v>
      </c>
      <c r="N46" s="141" t="e">
        <f t="shared" si="1"/>
        <v>#DIV/0!</v>
      </c>
      <c r="O46" s="129">
        <f>O44/O45</f>
        <v>0.5800763373644136</v>
      </c>
      <c r="P46" s="70"/>
    </row>
    <row r="47" spans="1:16" ht="14.25" thickBot="1">
      <c r="A47" s="11"/>
      <c r="B47" s="37" t="s">
        <v>7</v>
      </c>
      <c r="C47" s="109">
        <v>9242</v>
      </c>
      <c r="D47" s="108">
        <f>C47/'２００５年'!C47</f>
        <v>1.145655138217429</v>
      </c>
      <c r="E47" s="109">
        <v>8709</v>
      </c>
      <c r="F47" s="108">
        <f>E47/'２００５年'!E47</f>
        <v>0.9949731520621501</v>
      </c>
      <c r="G47" s="109">
        <v>7809</v>
      </c>
      <c r="H47" s="108">
        <f>G47/'２００５年'!G47</f>
        <v>1.3811460912628228</v>
      </c>
      <c r="I47" s="107">
        <v>8408</v>
      </c>
      <c r="J47" s="108">
        <f>I47/'２００５年'!I47</f>
        <v>1.5450202131569275</v>
      </c>
      <c r="K47" s="109">
        <v>8345</v>
      </c>
      <c r="L47" s="108">
        <f>K47/'２００５年'!K47</f>
        <v>1.1516698868341153</v>
      </c>
      <c r="M47" s="107">
        <f>SUM(O9+O47)</f>
        <v>93156</v>
      </c>
      <c r="N47" s="108">
        <f t="shared" si="1"/>
        <v>1.1074706357886728</v>
      </c>
      <c r="O47" s="40">
        <f>SUM(P9+C47+E47+G47+I47+K47)</f>
        <v>50694</v>
      </c>
      <c r="P47" s="71">
        <f>'２００５年'!C9+'２００５年'!E9+'２００５年'!G9+'２００５年'!I9+'２００５年'!K9+'２００５年'!M9+'２００５年'!P9+'２００５年'!C47+'２００５年'!E47+'２００５年'!G47+'２００５年'!I47+'２００５年'!K47</f>
        <v>84116</v>
      </c>
    </row>
    <row r="48" spans="1:16" ht="14.25" thickBot="1">
      <c r="A48" s="11"/>
      <c r="B48" s="35" t="s">
        <v>8</v>
      </c>
      <c r="C48" s="124">
        <v>960</v>
      </c>
      <c r="D48" s="108">
        <f>C48/'２００５年'!C48</f>
        <v>1.0666666666666667</v>
      </c>
      <c r="E48" s="124">
        <v>706</v>
      </c>
      <c r="F48" s="108">
        <f>E48/'２００５年'!E48</f>
        <v>1.1479674796747967</v>
      </c>
      <c r="G48" s="124">
        <v>889</v>
      </c>
      <c r="H48" s="108">
        <f>G48/'２００５年'!G48</f>
        <v>0.966304347826087</v>
      </c>
      <c r="I48" s="116">
        <v>881</v>
      </c>
      <c r="J48" s="108">
        <f>I48/'２００５年'!I48</f>
        <v>0.9372340425531915</v>
      </c>
      <c r="K48" s="124">
        <v>1122</v>
      </c>
      <c r="L48" s="108">
        <f>K48/'２００５年'!K48</f>
        <v>0.757085020242915</v>
      </c>
      <c r="M48" s="128">
        <f>SUM(O10+O48)</f>
        <v>12420</v>
      </c>
      <c r="N48" s="108">
        <f t="shared" si="1"/>
        <v>1.1654311719996246</v>
      </c>
      <c r="O48" s="59">
        <f>SUM(P10+C48+E48+G48+I48+K48)</f>
        <v>5404</v>
      </c>
      <c r="P48" s="71">
        <f>'２００５年'!C10+'２００５年'!E10+'２００５年'!G10+'２００５年'!I10+'２００５年'!K10+'２００５年'!M10+'２００５年'!P10+'２００５年'!C48+'２００５年'!E48+'２００５年'!G48+'２００５年'!I48+'２００５年'!K48</f>
        <v>10657</v>
      </c>
    </row>
    <row r="49" spans="1:16" ht="14.25" thickBot="1">
      <c r="A49" s="11" t="s">
        <v>37</v>
      </c>
      <c r="B49" s="47" t="s">
        <v>9</v>
      </c>
      <c r="C49" s="113">
        <f>SUM(C47:C48)</f>
        <v>10202</v>
      </c>
      <c r="D49" s="108">
        <f>C49/'２００５年'!C49</f>
        <v>1.1377272220363555</v>
      </c>
      <c r="E49" s="113">
        <f>SUM(E47:E48)</f>
        <v>9415</v>
      </c>
      <c r="F49" s="108">
        <f>E49/'２００５年'!E49</f>
        <v>1.0050170794192999</v>
      </c>
      <c r="G49" s="113">
        <f>SUM(G47:G48)</f>
        <v>8698</v>
      </c>
      <c r="H49" s="108">
        <f>G49/'２００５年'!G49</f>
        <v>1.3230909644052327</v>
      </c>
      <c r="I49" s="113">
        <f>SUM(I47:I48)</f>
        <v>9289</v>
      </c>
      <c r="J49" s="108">
        <f>I49/'２００５年'!I49</f>
        <v>1.4554998433093074</v>
      </c>
      <c r="K49" s="113">
        <f>SUM(K47:K48)</f>
        <v>9467</v>
      </c>
      <c r="L49" s="108">
        <f>K49/'２００５年'!K49</f>
        <v>1.0846700274977086</v>
      </c>
      <c r="M49" s="128">
        <f>SUM(O11+O49)</f>
        <v>105576</v>
      </c>
      <c r="N49" s="108">
        <f t="shared" si="1"/>
        <v>1.1139881611851477</v>
      </c>
      <c r="O49" s="142">
        <f>SUM(O47:O48)</f>
        <v>56098</v>
      </c>
      <c r="P49" s="71">
        <f>'２００５年'!C11+'２００５年'!E11+'２００５年'!G11+'２００５年'!I11+'２００５年'!K11+'２００５年'!M11+'２００５年'!P11+'２００５年'!C49+'２００５年'!E49+'２００５年'!G49+'２００５年'!I49+'２００５年'!K49</f>
        <v>94773</v>
      </c>
    </row>
    <row r="50" spans="1:16" ht="13.5">
      <c r="A50" s="11"/>
      <c r="B50" s="47" t="s">
        <v>10</v>
      </c>
      <c r="C50" s="113">
        <v>15470</v>
      </c>
      <c r="D50" s="108">
        <f>C50/'２００５年'!C50</f>
        <v>1.0543893129770991</v>
      </c>
      <c r="E50" s="113">
        <v>17169</v>
      </c>
      <c r="F50" s="108">
        <f>E50/'２００５年'!E50</f>
        <v>1.147430328142752</v>
      </c>
      <c r="G50" s="113">
        <v>13190</v>
      </c>
      <c r="H50" s="108">
        <f>G50/'２００５年'!G50</f>
        <v>1.2205052280929027</v>
      </c>
      <c r="I50" s="128">
        <v>15155</v>
      </c>
      <c r="J50" s="108">
        <f>I50/'２００５年'!I50</f>
        <v>1.3334799824021117</v>
      </c>
      <c r="K50" s="113">
        <v>13797</v>
      </c>
      <c r="L50" s="108">
        <f>K50/'２００５年'!K50</f>
        <v>1.0561892367756258</v>
      </c>
      <c r="M50" s="128">
        <f>SUM(O12+O50)</f>
        <v>164896</v>
      </c>
      <c r="N50" s="108">
        <f t="shared" si="1"/>
        <v>1.0635089552335069</v>
      </c>
      <c r="O50" s="45">
        <f>SUM(P12+C50+E50+G50+I50+K50)</f>
        <v>88729</v>
      </c>
      <c r="P50" s="71">
        <f>'２００５年'!C12+'２００５年'!E12+'２００５年'!G12+'２００５年'!I12+'２００５年'!K12+'２００５年'!M12+'２００５年'!P12+'２００５年'!C50+'２００５年'!E50+'２００５年'!G50+'２００５年'!I50+'２００５年'!K50</f>
        <v>155049</v>
      </c>
    </row>
    <row r="51" spans="1:16" ht="14.25" thickBot="1">
      <c r="A51" s="10"/>
      <c r="B51" s="34" t="s">
        <v>11</v>
      </c>
      <c r="C51" s="119">
        <f>C49/C50</f>
        <v>0.659469941822883</v>
      </c>
      <c r="D51" s="8"/>
      <c r="E51" s="119">
        <f>E49/E50</f>
        <v>0.5483720659327859</v>
      </c>
      <c r="F51" s="8"/>
      <c r="G51" s="119">
        <f>G49/G50</f>
        <v>0.6594389689158453</v>
      </c>
      <c r="H51" s="89"/>
      <c r="I51" s="140">
        <f>I49/I50</f>
        <v>0.6129330254041571</v>
      </c>
      <c r="J51" s="8"/>
      <c r="K51" s="119">
        <f>K49/K50</f>
        <v>0.6861636587663985</v>
      </c>
      <c r="L51" s="34"/>
      <c r="M51" s="119">
        <f>M49/M50</f>
        <v>0.6402581020764603</v>
      </c>
      <c r="N51" s="51"/>
      <c r="O51" s="129">
        <f>O49/O50</f>
        <v>0.6322397412345456</v>
      </c>
      <c r="P51" s="70"/>
    </row>
    <row r="52" spans="1:17" ht="14.25" thickBot="1">
      <c r="A52" s="11"/>
      <c r="B52" s="35" t="s">
        <v>7</v>
      </c>
      <c r="C52" s="124">
        <v>12420</v>
      </c>
      <c r="D52" s="108">
        <f>C52/'２００５年'!C52</f>
        <v>0.8180740350414966</v>
      </c>
      <c r="E52" s="124">
        <v>16597</v>
      </c>
      <c r="F52" s="108">
        <f>E52/'２００５年'!E52</f>
        <v>0.9941299790356394</v>
      </c>
      <c r="G52" s="124">
        <v>10025</v>
      </c>
      <c r="H52" s="108">
        <f>G52/'２００５年'!G52</f>
        <v>1.012115093387178</v>
      </c>
      <c r="I52" s="133">
        <v>11884</v>
      </c>
      <c r="J52" s="108">
        <f>I52/'２００５年'!I52</f>
        <v>0.8627849571656745</v>
      </c>
      <c r="K52" s="124">
        <v>18405</v>
      </c>
      <c r="L52" s="108">
        <f>K52/'２００５年'!K52</f>
        <v>1.0328282828282829</v>
      </c>
      <c r="M52" s="134">
        <f>SUM(O14+O52)</f>
        <v>180911</v>
      </c>
      <c r="N52" s="108">
        <f>M52/P52</f>
        <v>1.086532975381825</v>
      </c>
      <c r="O52" s="25">
        <f>SUM(P14+C52+E52+G52+I52+K52)</f>
        <v>83989</v>
      </c>
      <c r="P52" s="71">
        <f>'２００５年'!C14+'２００５年'!E14+'２００５年'!G14+'２００５年'!I14+'２００５年'!K14+'２００５年'!M14+'２００５年'!P14+'２００５年'!C52+'２００５年'!E52+'２００５年'!G52+'２００５年'!I52+'２００５年'!K52</f>
        <v>166503</v>
      </c>
      <c r="Q52" s="3"/>
    </row>
    <row r="53" spans="1:17" ht="14.25" thickBot="1">
      <c r="A53" s="11"/>
      <c r="B53" s="47" t="s">
        <v>8</v>
      </c>
      <c r="C53" s="113">
        <v>5364</v>
      </c>
      <c r="D53" s="108">
        <f>C53/'２００５年'!C53</f>
        <v>1.3638443935926774</v>
      </c>
      <c r="E53" s="113">
        <v>3905</v>
      </c>
      <c r="F53" s="108">
        <f>E53/'２００５年'!E53</f>
        <v>0.5959102701052953</v>
      </c>
      <c r="G53" s="113">
        <v>3154</v>
      </c>
      <c r="H53" s="108">
        <f>G53/'２００５年'!G53</f>
        <v>0.6980965028773793</v>
      </c>
      <c r="I53" s="143">
        <v>4041</v>
      </c>
      <c r="J53" s="108">
        <f>I53/'２００５年'!I53</f>
        <v>1.0117676514772158</v>
      </c>
      <c r="K53" s="113">
        <v>4685</v>
      </c>
      <c r="L53" s="108">
        <f>K53/'２００５年'!K53</f>
        <v>1.0186997173298544</v>
      </c>
      <c r="M53" s="113">
        <f>SUM(O15+O53)</f>
        <v>48366</v>
      </c>
      <c r="N53" s="108">
        <f>M53/P53</f>
        <v>0.9267647735111519</v>
      </c>
      <c r="O53" s="45">
        <f>SUM(P15+C53+E53+G53+I53+K53)</f>
        <v>24017</v>
      </c>
      <c r="P53" s="71">
        <f>'２００５年'!C15+'２００５年'!E15+'２００５年'!G15+'２００５年'!I15+'２００５年'!K15+'２００５年'!M15+'２００５年'!P15+'２００５年'!C53+'２００５年'!E53+'２００５年'!G53+'２００５年'!I53+'２００５年'!K53</f>
        <v>52188</v>
      </c>
      <c r="Q53" s="3"/>
    </row>
    <row r="54" spans="1:16" ht="14.25" thickBot="1">
      <c r="A54" s="11" t="s">
        <v>38</v>
      </c>
      <c r="B54" s="35" t="s">
        <v>9</v>
      </c>
      <c r="C54" s="124">
        <f>SUM(C52:C53)</f>
        <v>17784</v>
      </c>
      <c r="D54" s="108">
        <f>C54/'２００５年'!C54</f>
        <v>0.9303688202981951</v>
      </c>
      <c r="E54" s="124">
        <f>SUM(E52:E53)</f>
        <v>20502</v>
      </c>
      <c r="F54" s="108">
        <f>E54/'２００５年'!E54</f>
        <v>0.8818823124569856</v>
      </c>
      <c r="G54" s="124">
        <f>SUM(G52:G53)</f>
        <v>13179</v>
      </c>
      <c r="H54" s="108">
        <f>G54/'２００５年'!G54</f>
        <v>0.9137488733273245</v>
      </c>
      <c r="I54" s="133">
        <f>SUM(I52:I53)</f>
        <v>15925</v>
      </c>
      <c r="J54" s="108">
        <f>I54/'２００５年'!I54</f>
        <v>0.8962742008104457</v>
      </c>
      <c r="K54" s="124">
        <f>SUM(K52:K53)</f>
        <v>23090</v>
      </c>
      <c r="L54" s="108">
        <f>K54/'２００５年'!K54</f>
        <v>1.029929970114635</v>
      </c>
      <c r="M54" s="124">
        <f>SUM(M52:M53)</f>
        <v>229277</v>
      </c>
      <c r="N54" s="108">
        <f>M54/P54</f>
        <v>1.0484061987004496</v>
      </c>
      <c r="O54" s="139">
        <f>SUM(O52:O53)</f>
        <v>108006</v>
      </c>
      <c r="P54" s="71">
        <f>'２００５年'!C16+'２００５年'!E16+'２００５年'!G16+'２００５年'!I16+'２００５年'!K16+'２００５年'!M16+'２００５年'!P16+'２００５年'!C54+'２００５年'!E54+'２００５年'!G54+'２００５年'!I54+'２００５年'!K54</f>
        <v>218691</v>
      </c>
    </row>
    <row r="55" spans="1:17" ht="13.5">
      <c r="A55" s="11"/>
      <c r="B55" s="47" t="s">
        <v>10</v>
      </c>
      <c r="C55" s="113">
        <v>28929</v>
      </c>
      <c r="D55" s="108">
        <f>C55/'２００５年'!C55</f>
        <v>1.0106200873362445</v>
      </c>
      <c r="E55" s="113">
        <v>29646</v>
      </c>
      <c r="F55" s="108">
        <f>E55/'２００５年'!E55</f>
        <v>0.7050681380360073</v>
      </c>
      <c r="G55" s="113">
        <v>20813</v>
      </c>
      <c r="H55" s="108">
        <f>G55/'２００５年'!G55</f>
        <v>0.7711088881479011</v>
      </c>
      <c r="I55" s="143">
        <v>24365</v>
      </c>
      <c r="J55" s="108">
        <f>I55/'２００５年'!I55</f>
        <v>0.8070820497532214</v>
      </c>
      <c r="K55" s="113">
        <v>33776</v>
      </c>
      <c r="L55" s="108">
        <f>K55/'２００５年'!K55</f>
        <v>0.9671563153222804</v>
      </c>
      <c r="M55" s="113">
        <f>SUM(O17+O55)</f>
        <v>357608</v>
      </c>
      <c r="N55" s="108">
        <f>M55/P55</f>
        <v>0.970958773187367</v>
      </c>
      <c r="O55" s="45">
        <f>SUM(P17+C55+E55+G55+I55+K55)</f>
        <v>164453</v>
      </c>
      <c r="P55" s="71">
        <f>'２００５年'!C17+'２００５年'!E17+'２００５年'!G17+'２００５年'!I17+'２００５年'!K17+'２００５年'!M17+'２００５年'!P17+'２００５年'!C55+'２００５年'!E55+'２００５年'!G55+'２００５年'!I55+'２００５年'!K55</f>
        <v>368304</v>
      </c>
      <c r="Q55" s="3"/>
    </row>
    <row r="56" spans="1:16" ht="14.25" thickBot="1">
      <c r="A56" s="10"/>
      <c r="B56" s="34" t="s">
        <v>11</v>
      </c>
      <c r="C56" s="119">
        <f>C54/C55</f>
        <v>0.6147464482007674</v>
      </c>
      <c r="D56" s="8"/>
      <c r="E56" s="119">
        <f>E54/E55</f>
        <v>0.6915604128718883</v>
      </c>
      <c r="F56" s="8"/>
      <c r="G56" s="119">
        <f>G54/G55</f>
        <v>0.6332100129726613</v>
      </c>
      <c r="H56" s="8"/>
      <c r="I56" s="119">
        <f>I54/I55</f>
        <v>0.6536014775292428</v>
      </c>
      <c r="J56" s="8"/>
      <c r="K56" s="119">
        <f>K54/K55</f>
        <v>0.6836215063950735</v>
      </c>
      <c r="L56" s="34"/>
      <c r="M56" s="119">
        <f>M54/M55</f>
        <v>0.6411405785105478</v>
      </c>
      <c r="N56" s="8"/>
      <c r="O56" s="129">
        <f>O54/O55</f>
        <v>0.6567590740211489</v>
      </c>
      <c r="P56" s="70"/>
    </row>
    <row r="57" spans="1:16" ht="14.25" thickBot="1">
      <c r="A57" s="11"/>
      <c r="B57" s="35" t="s">
        <v>7</v>
      </c>
      <c r="C57" s="124">
        <v>3327</v>
      </c>
      <c r="D57" s="108">
        <f>C57/'２００５年'!C57</f>
        <v>0.8224969097651421</v>
      </c>
      <c r="E57" s="124">
        <v>3442</v>
      </c>
      <c r="F57" s="108">
        <f>E57/'２００５年'!E57</f>
        <v>1.34453125</v>
      </c>
      <c r="G57" s="124">
        <v>3179</v>
      </c>
      <c r="H57" s="108">
        <f>G57/'２００５年'!G57</f>
        <v>0.8145016653856009</v>
      </c>
      <c r="I57" s="133">
        <v>3186</v>
      </c>
      <c r="J57" s="108">
        <f>I57/'２００５年'!I57</f>
        <v>0.7772627470114662</v>
      </c>
      <c r="K57" s="124">
        <v>4134</v>
      </c>
      <c r="L57" s="108">
        <f>K57/'２００５年'!K57</f>
        <v>1.1175993511759934</v>
      </c>
      <c r="M57" s="134">
        <f>SUM(O19+O57)</f>
        <v>38574</v>
      </c>
      <c r="N57" s="108">
        <f>M57/P57</f>
        <v>1.1303405028424076</v>
      </c>
      <c r="O57" s="53">
        <f>SUM(P19+C57+E57+G57+I57+K57)</f>
        <v>20109</v>
      </c>
      <c r="P57" s="71">
        <f>'２００５年'!C19+'２００５年'!E19+'２００５年'!G19+'２００５年'!I19+'２００５年'!K19+'２００５年'!M19+'２００５年'!P19+'２００５年'!C57+'２００５年'!E57+'２００５年'!G57+'２００５年'!I57+'２００５年'!K57</f>
        <v>34126</v>
      </c>
    </row>
    <row r="58" spans="1:17" ht="14.25" thickBot="1">
      <c r="A58" s="11"/>
      <c r="B58" s="47" t="s">
        <v>8</v>
      </c>
      <c r="C58" s="113">
        <v>1055</v>
      </c>
      <c r="D58" s="108">
        <f>C58/'２００５年'!C58</f>
        <v>1.1722222222222223</v>
      </c>
      <c r="E58" s="113">
        <v>1208</v>
      </c>
      <c r="F58" s="108">
        <f>E58/'２００５年'!E58</f>
        <v>1.6777777777777778</v>
      </c>
      <c r="G58" s="113">
        <v>1180</v>
      </c>
      <c r="H58" s="108">
        <f>G58/'２００５年'!G58</f>
        <v>1.4131736526946108</v>
      </c>
      <c r="I58" s="143">
        <v>460</v>
      </c>
      <c r="J58" s="108">
        <f>I58/'２００５年'!I58</f>
        <v>0.4872881355932203</v>
      </c>
      <c r="K58" s="113">
        <v>535</v>
      </c>
      <c r="L58" s="108">
        <f>K58/'２００５年'!K58</f>
        <v>0.5291790306627102</v>
      </c>
      <c r="M58" s="113">
        <f>SUM(O20+O58)</f>
        <v>11449</v>
      </c>
      <c r="N58" s="108">
        <f>M58/P58</f>
        <v>0.998082120129021</v>
      </c>
      <c r="O58" s="45">
        <f>SUM(P20+C58+E58+G58+I58+K58)</f>
        <v>5680</v>
      </c>
      <c r="P58" s="71">
        <f>'２００５年'!C20+'２００５年'!E20+'２００５年'!G20+'２００５年'!I20+'２００５年'!K20+'２００５年'!M20+'２００５年'!P20+'２００５年'!C58+'２００５年'!E58+'２００５年'!G58+'２００５年'!I58+'２００５年'!K58</f>
        <v>11471</v>
      </c>
      <c r="Q58" s="3"/>
    </row>
    <row r="59" spans="1:16" ht="14.25" thickBot="1">
      <c r="A59" s="11" t="s">
        <v>39</v>
      </c>
      <c r="B59" s="35" t="s">
        <v>9</v>
      </c>
      <c r="C59" s="124">
        <f>SUM(C57:C58)</f>
        <v>4382</v>
      </c>
      <c r="D59" s="108">
        <f>C59/'２００５年'!C59</f>
        <v>0.8861476238624874</v>
      </c>
      <c r="E59" s="124">
        <f>SUM(E57:E58)</f>
        <v>4650</v>
      </c>
      <c r="F59" s="108">
        <f>E59/'２００５年'!E59</f>
        <v>1.4176829268292683</v>
      </c>
      <c r="G59" s="124">
        <f>SUM(G57:G58)</f>
        <v>4359</v>
      </c>
      <c r="H59" s="108">
        <f>G59/'２００５年'!G59</f>
        <v>0.9200084423807514</v>
      </c>
      <c r="I59" s="133">
        <f>SUM(I57:I58)</f>
        <v>3646</v>
      </c>
      <c r="J59" s="108">
        <f>I59/'２００５年'!I59</f>
        <v>0.7229823517747372</v>
      </c>
      <c r="K59" s="124">
        <f>SUM(K57:K58)</f>
        <v>4669</v>
      </c>
      <c r="L59" s="108">
        <f>K59/'２００５年'!K59</f>
        <v>0.9912951167728238</v>
      </c>
      <c r="M59" s="124">
        <f>SUM(M57:M58)</f>
        <v>50023</v>
      </c>
      <c r="N59" s="108">
        <f>M59/P59</f>
        <v>1.097067789547558</v>
      </c>
      <c r="O59" s="139">
        <f>SUM(O57:O58)</f>
        <v>25789</v>
      </c>
      <c r="P59" s="71">
        <f>'２００５年'!C21+'２００５年'!E21+'２００５年'!G21+'２００５年'!I21+'２００５年'!K21+'２００５年'!M21+'２００５年'!P21+'２００５年'!C59+'２００５年'!E59+'２００５年'!G59+'２００５年'!I59+'２００５年'!K59</f>
        <v>45597</v>
      </c>
    </row>
    <row r="60" spans="1:17" ht="13.5">
      <c r="A60" s="11"/>
      <c r="B60" s="47" t="s">
        <v>10</v>
      </c>
      <c r="C60" s="113">
        <v>8549</v>
      </c>
      <c r="D60" s="108">
        <f>C60/'２００５年'!C60</f>
        <v>0.9092746224207615</v>
      </c>
      <c r="E60" s="113">
        <v>9036</v>
      </c>
      <c r="F60" s="108">
        <f>E60/'２００５年'!E60</f>
        <v>1.2516969109294915</v>
      </c>
      <c r="G60" s="113">
        <v>7876</v>
      </c>
      <c r="H60" s="108">
        <f>G60/'２００５年'!G60</f>
        <v>0.8245393634840871</v>
      </c>
      <c r="I60" s="143">
        <v>7494</v>
      </c>
      <c r="J60" s="108">
        <f>I60/'２００５年'!I60</f>
        <v>0.8610823853843502</v>
      </c>
      <c r="K60" s="113">
        <v>8951</v>
      </c>
      <c r="L60" s="108">
        <f>K60/'２００５年'!K60</f>
        <v>0.9961050523035834</v>
      </c>
      <c r="M60" s="113">
        <f>SUM(O22+O60)</f>
        <v>98416</v>
      </c>
      <c r="N60" s="108">
        <f>M60/P60</f>
        <v>0.9966580924796954</v>
      </c>
      <c r="O60" s="45">
        <f>SUM(P22+C60+E60+G60+I60+K60)</f>
        <v>49897</v>
      </c>
      <c r="P60" s="71">
        <f>'２００５年'!C22+'２００５年'!E22+'２００５年'!G22+'２００５年'!I22+'２００５年'!K22+'２００５年'!M22+'２００５年'!P22+'２００５年'!C60+'２００５年'!E60+'２００５年'!G60+'２００５年'!I60+'２００５年'!K60</f>
        <v>98746</v>
      </c>
      <c r="Q60" s="3"/>
    </row>
    <row r="61" spans="1:16" ht="14.25" thickBot="1">
      <c r="A61" s="10"/>
      <c r="B61" s="34" t="s">
        <v>11</v>
      </c>
      <c r="C61" s="119">
        <f>C59/C60</f>
        <v>0.5125745701251608</v>
      </c>
      <c r="D61" s="8"/>
      <c r="E61" s="119">
        <f>E59/E60</f>
        <v>0.5146082337317397</v>
      </c>
      <c r="F61" s="8"/>
      <c r="G61" s="119">
        <f>G59/G60</f>
        <v>0.553453529710513</v>
      </c>
      <c r="H61" s="8"/>
      <c r="I61" s="122">
        <f>I59/I60</f>
        <v>0.4865225513744329</v>
      </c>
      <c r="J61" s="34"/>
      <c r="K61" s="119">
        <f>K59/K60</f>
        <v>0.5216176963467769</v>
      </c>
      <c r="L61" s="34"/>
      <c r="M61" s="119">
        <f>M59/M60</f>
        <v>0.5082811737928792</v>
      </c>
      <c r="N61" s="8"/>
      <c r="O61" s="129">
        <f>O59/O60</f>
        <v>0.5168447000821693</v>
      </c>
      <c r="P61" s="70"/>
    </row>
    <row r="62" spans="1:16" ht="14.25" thickBot="1">
      <c r="A62" s="11"/>
      <c r="B62" s="35" t="s">
        <v>7</v>
      </c>
      <c r="C62" s="49">
        <f>SUM(C52+C57)</f>
        <v>15747</v>
      </c>
      <c r="D62" s="108">
        <f>C62/'２００５年'!C62</f>
        <v>0.8190045248868778</v>
      </c>
      <c r="E62" s="49">
        <f>SUM(E52+E57)</f>
        <v>20039</v>
      </c>
      <c r="F62" s="108">
        <f>E62/'２００５年'!E62</f>
        <v>1.040716696961828</v>
      </c>
      <c r="G62" s="49">
        <f>SUM(G52+G57)</f>
        <v>13204</v>
      </c>
      <c r="H62" s="108">
        <f>G62/'２００５年'!G62</f>
        <v>0.9562572421784473</v>
      </c>
      <c r="I62" s="49">
        <f>SUM(I52+I57)</f>
        <v>15070</v>
      </c>
      <c r="J62" s="108">
        <f>I62/'２００５年'!I62</f>
        <v>0.8431712639176412</v>
      </c>
      <c r="K62" s="49">
        <f>SUM(K52+K57)</f>
        <v>22539</v>
      </c>
      <c r="L62" s="108">
        <f>K62/'２００５年'!K62</f>
        <v>1.0473999721176634</v>
      </c>
      <c r="M62" s="134">
        <f>SUM(O24+O62)</f>
        <v>219485</v>
      </c>
      <c r="N62" s="108">
        <f aca="true" t="shared" si="2" ref="N62:N70">M62/P62</f>
        <v>1.0939844190022379</v>
      </c>
      <c r="O62" s="25">
        <f>SUM(P24+C62+E62+G62+I62+K62)</f>
        <v>104098</v>
      </c>
      <c r="P62" s="71">
        <f>'２００５年'!C24+'２００５年'!E24+'２００５年'!G24+'２００５年'!I24+'２００５年'!K24+'２００５年'!M24+'２００５年'!P24+'２００５年'!C62+'２００５年'!E62+'２００５年'!G62+'２００５年'!I62+'２００５年'!K62</f>
        <v>200629</v>
      </c>
    </row>
    <row r="63" spans="1:17" ht="14.25" thickBot="1">
      <c r="A63" s="11"/>
      <c r="B63" s="47" t="s">
        <v>8</v>
      </c>
      <c r="C63" s="50">
        <f>SUM(C53+C58)</f>
        <v>6419</v>
      </c>
      <c r="D63" s="108">
        <f>C63/'２００５年'!C63</f>
        <v>1.3281605627974342</v>
      </c>
      <c r="E63" s="50">
        <f>SUM(E53+E58)</f>
        <v>5113</v>
      </c>
      <c r="F63" s="108">
        <f>E63/'２００５年'!E63</f>
        <v>0.7030111370823594</v>
      </c>
      <c r="G63" s="50">
        <f>SUM(G53+G58)</f>
        <v>4334</v>
      </c>
      <c r="H63" s="108">
        <f>G63/'２００５年'!G63</f>
        <v>0.8096394545114889</v>
      </c>
      <c r="I63" s="50">
        <f>SUM(I53+I58)</f>
        <v>4501</v>
      </c>
      <c r="J63" s="108">
        <f>I63/'２００５年'!I63</f>
        <v>0.9115026326447955</v>
      </c>
      <c r="K63" s="50">
        <f>SUM(K53+K58)</f>
        <v>5220</v>
      </c>
      <c r="L63" s="108">
        <f>K63/'２００５年'!K63</f>
        <v>0.93048128342246</v>
      </c>
      <c r="M63" s="113">
        <f>SUM(O25+O63)</f>
        <v>59815</v>
      </c>
      <c r="N63" s="108">
        <f t="shared" si="2"/>
        <v>0.9396157652492185</v>
      </c>
      <c r="O63" s="45">
        <f>SUM(P25+C63+E63+G63+I63+K63)</f>
        <v>29697</v>
      </c>
      <c r="P63" s="71">
        <f>'２００５年'!C25+'２００５年'!E25+'２００５年'!G25+'２００５年'!I25+'２００５年'!K25+'２００５年'!M25+'２００５年'!P25+'２００５年'!C63+'２００５年'!E63+'２００５年'!G63+'２００５年'!I63+'２００５年'!K63</f>
        <v>63659</v>
      </c>
      <c r="Q63" s="4"/>
    </row>
    <row r="64" spans="1:16" ht="14.25" thickBot="1">
      <c r="A64" s="11" t="s">
        <v>21</v>
      </c>
      <c r="B64" s="35" t="s">
        <v>9</v>
      </c>
      <c r="C64" s="49">
        <f>SUM(C54+C59)</f>
        <v>22166</v>
      </c>
      <c r="D64" s="108">
        <f>C64/'２００５年'!C64</f>
        <v>0.9212801330008312</v>
      </c>
      <c r="E64" s="49">
        <f>SUM(E54+E59)</f>
        <v>25152</v>
      </c>
      <c r="F64" s="108">
        <f>E64/'２００５年'!E64</f>
        <v>0.9481302774427021</v>
      </c>
      <c r="G64" s="49">
        <f>SUM(G54+G59)</f>
        <v>17538</v>
      </c>
      <c r="H64" s="108">
        <f>G64/'２００５年'!G64</f>
        <v>0.9152966964145921</v>
      </c>
      <c r="I64" s="49">
        <f>SUM(I54+I59)</f>
        <v>19571</v>
      </c>
      <c r="J64" s="108">
        <f>I64/'２００５年'!I64</f>
        <v>0.8579632633378633</v>
      </c>
      <c r="K64" s="49">
        <f>SUM(K54+K59)</f>
        <v>27759</v>
      </c>
      <c r="L64" s="108">
        <f>K64/'２００５年'!K64</f>
        <v>1.0232223819528918</v>
      </c>
      <c r="M64" s="124">
        <f>SUM(M62:M63)</f>
        <v>279300</v>
      </c>
      <c r="N64" s="108">
        <f t="shared" si="2"/>
        <v>1.0568016709044679</v>
      </c>
      <c r="O64" s="139">
        <f>SUM(O62:O63)</f>
        <v>133795</v>
      </c>
      <c r="P64" s="71">
        <f>'２００５年'!C26+'２００５年'!E26+'２００５年'!G26+'２００５年'!I26+'２００５年'!K26+'２００５年'!M26+'２００５年'!P26+'２００５年'!C64+'２００５年'!E64+'２００５年'!G64+'２００５年'!I64+'２００５年'!K64</f>
        <v>264288</v>
      </c>
    </row>
    <row r="65" spans="1:17" ht="14.25" thickBot="1">
      <c r="A65" s="11"/>
      <c r="B65" s="47" t="s">
        <v>10</v>
      </c>
      <c r="C65" s="50">
        <f>SUM(C55+C60)</f>
        <v>37478</v>
      </c>
      <c r="D65" s="108">
        <f>C65/'２００５年'!C65</f>
        <v>0.9855628895258632</v>
      </c>
      <c r="E65" s="50">
        <v>49266</v>
      </c>
      <c r="F65" s="108">
        <f>E65/'２００５年'!E65</f>
        <v>1</v>
      </c>
      <c r="G65" s="50">
        <f>SUM(G55+G60)</f>
        <v>28689</v>
      </c>
      <c r="H65" s="108">
        <f>G65/'２００５年'!G65</f>
        <v>0.7850751169854692</v>
      </c>
      <c r="I65" s="50">
        <f>SUM(I55+I60)</f>
        <v>31859</v>
      </c>
      <c r="J65" s="108">
        <f>I65/'２００５年'!I65</f>
        <v>0.8191658952998045</v>
      </c>
      <c r="K65" s="50">
        <f>SUM(K55+K60)</f>
        <v>42727</v>
      </c>
      <c r="L65" s="108">
        <f>K65/'２００５年'!K65</f>
        <v>0.973080689608053</v>
      </c>
      <c r="M65" s="113">
        <f>SUM(O27+O65)</f>
        <v>466608</v>
      </c>
      <c r="N65" s="108">
        <f t="shared" si="2"/>
        <v>0.9990536345145059</v>
      </c>
      <c r="O65" s="45">
        <f>SUM(P27+C65+E65+G65+I65+K65)</f>
        <v>224934</v>
      </c>
      <c r="P65" s="71">
        <f>'２００５年'!C27+'２００５年'!E27+'２００５年'!G27+'２００５年'!I27+'２００５年'!K27+'２００５年'!M27+'２００５年'!P27+'２００５年'!C65+'２００５年'!E65+'２００５年'!G65+'２００５年'!I65+'２００５年'!K65</f>
        <v>467050</v>
      </c>
      <c r="Q65" s="3"/>
    </row>
    <row r="66" spans="1:16" ht="14.25" thickBot="1">
      <c r="A66" s="10"/>
      <c r="B66" s="34" t="s">
        <v>11</v>
      </c>
      <c r="C66" s="119">
        <f>C64/C65</f>
        <v>0.5914403116495011</v>
      </c>
      <c r="D66" s="8"/>
      <c r="E66" s="119">
        <f>E64/E65</f>
        <v>0.5105346486420655</v>
      </c>
      <c r="F66" s="8"/>
      <c r="G66" s="119">
        <f>G64/G65</f>
        <v>0.6113144410749765</v>
      </c>
      <c r="H66" s="8"/>
      <c r="I66" s="119">
        <f>I64/I65</f>
        <v>0.6143005116293669</v>
      </c>
      <c r="J66" s="8"/>
      <c r="K66" s="119">
        <f>K64/K65</f>
        <v>0.6496828703161935</v>
      </c>
      <c r="L66" s="34"/>
      <c r="M66" s="119">
        <f>M64/M65</f>
        <v>0.5985752494599321</v>
      </c>
      <c r="N66" s="108"/>
      <c r="O66" s="129">
        <f>O64/O65</f>
        <v>0.5948189246623454</v>
      </c>
      <c r="P66" s="70"/>
    </row>
    <row r="67" spans="1:16" ht="14.25" thickBot="1">
      <c r="A67" s="11"/>
      <c r="B67" s="35" t="s">
        <v>7</v>
      </c>
      <c r="C67" s="124">
        <v>1402</v>
      </c>
      <c r="D67" s="108">
        <f>C67/'２００５年'!C67</f>
        <v>1.206540447504303</v>
      </c>
      <c r="E67" s="124">
        <v>1833</v>
      </c>
      <c r="F67" s="108">
        <f>E67/'２００５年'!E67</f>
        <v>1.5883882149046793</v>
      </c>
      <c r="G67" s="124">
        <v>1393</v>
      </c>
      <c r="H67" s="108">
        <f>G67/'２００５年'!G67</f>
        <v>0.8614718614718615</v>
      </c>
      <c r="I67" s="133">
        <v>1513</v>
      </c>
      <c r="J67" s="108">
        <f>I67/'２００５年'!I67</f>
        <v>1.4219924812030076</v>
      </c>
      <c r="K67" s="124">
        <v>1680</v>
      </c>
      <c r="L67" s="108">
        <f>K67/'２００５年'!K67</f>
        <v>1.36919315403423</v>
      </c>
      <c r="M67" s="134">
        <f>SUM(O29+O67)</f>
        <v>17687</v>
      </c>
      <c r="N67" s="108">
        <f t="shared" si="2"/>
        <v>1.0703824739772452</v>
      </c>
      <c r="O67" s="25">
        <f>SUM(P29+C67+E67+G67+I67+K67)</f>
        <v>9215</v>
      </c>
      <c r="P67" s="71">
        <f>'２００５年'!C29+'２００５年'!E29+'２００５年'!G29+'２００５年'!I29+'２００５年'!K29+'２００５年'!M29+'２００５年'!P29+'２００５年'!C67+'２００５年'!E67+'２００５年'!G67+'２００５年'!I67+'２００５年'!K67</f>
        <v>16524</v>
      </c>
    </row>
    <row r="68" spans="1:17" ht="14.25" thickBot="1">
      <c r="A68" s="11"/>
      <c r="B68" s="47" t="s">
        <v>8</v>
      </c>
      <c r="C68" s="113">
        <v>3382</v>
      </c>
      <c r="D68" s="108">
        <f>C68/'２００５年'!C68</f>
        <v>0.8307541144681896</v>
      </c>
      <c r="E68" s="113">
        <v>3150</v>
      </c>
      <c r="F68" s="108">
        <f>E68/'２００５年'!E68</f>
        <v>0.7492863939105614</v>
      </c>
      <c r="G68" s="113">
        <v>3013</v>
      </c>
      <c r="H68" s="108">
        <f>G68/'２００５年'!G68</f>
        <v>0.7260240963855422</v>
      </c>
      <c r="I68" s="113">
        <v>3345</v>
      </c>
      <c r="J68" s="108">
        <f>I68/'２００５年'!I68</f>
        <v>0.7121566957632531</v>
      </c>
      <c r="K68" s="113">
        <v>3635</v>
      </c>
      <c r="L68" s="108">
        <f>K68/'２００５年'!K68</f>
        <v>0.8524859287054409</v>
      </c>
      <c r="M68" s="113">
        <f>SUM(O30+O68)</f>
        <v>41033</v>
      </c>
      <c r="N68" s="108">
        <f t="shared" si="2"/>
        <v>0.8563170416127551</v>
      </c>
      <c r="O68" s="45">
        <f>SUM(P30+C68+E68+G68+I68+K68)</f>
        <v>20308</v>
      </c>
      <c r="P68" s="71">
        <f>'２００５年'!C30+'２００５年'!E30+'２００５年'!G30+'２００５年'!I30+'２００５年'!K30+'２００５年'!M30+'２００５年'!P30+'２００５年'!C68+'２００５年'!E68+'２００５年'!G68+'２００５年'!I68+'２００５年'!K68</f>
        <v>47918</v>
      </c>
      <c r="Q68" s="3"/>
    </row>
    <row r="69" spans="1:16" ht="14.25" thickBot="1">
      <c r="A69" s="11" t="s">
        <v>40</v>
      </c>
      <c r="B69" s="35" t="s">
        <v>9</v>
      </c>
      <c r="C69" s="124">
        <f>SUM(C67:C68)</f>
        <v>4784</v>
      </c>
      <c r="D69" s="108">
        <f>C69/'２００５年'!C69</f>
        <v>0.9141983565832219</v>
      </c>
      <c r="E69" s="124">
        <f>SUM(E67:E68)</f>
        <v>4983</v>
      </c>
      <c r="F69" s="108">
        <f>E69/'２００５年'!E69</f>
        <v>0.9300111982082867</v>
      </c>
      <c r="G69" s="124">
        <f>SUM(G67:G68)</f>
        <v>4406</v>
      </c>
      <c r="H69" s="108">
        <f>G69/'２００５年'!G69</f>
        <v>0.7640020808045778</v>
      </c>
      <c r="I69" s="124">
        <f>SUM(I67:I68)</f>
        <v>4858</v>
      </c>
      <c r="J69" s="108">
        <f>I69/'２００５年'!I69</f>
        <v>0.8432563791008505</v>
      </c>
      <c r="K69" s="124">
        <f>SUM(K67:K68)</f>
        <v>5315</v>
      </c>
      <c r="L69" s="108">
        <f>K69/'２００５年'!K69</f>
        <v>0.9679475505372428</v>
      </c>
      <c r="M69" s="124">
        <f>SUM(M67:M68)</f>
        <v>58720</v>
      </c>
      <c r="N69" s="108">
        <f t="shared" si="2"/>
        <v>0.911206976816362</v>
      </c>
      <c r="O69" s="139">
        <f>SUM(O67:O68)</f>
        <v>29523</v>
      </c>
      <c r="P69" s="71">
        <f>'２００５年'!C31+'２００５年'!E31+'２００５年'!G31+'２００５年'!I31+'２００５年'!K31+'２００５年'!M31+'２００５年'!P31+'２００５年'!C69+'２００５年'!E69+'２００５年'!G69+'２００５年'!I69+'２００５年'!K69</f>
        <v>64442</v>
      </c>
    </row>
    <row r="70" spans="1:17" ht="13.5">
      <c r="A70" s="11"/>
      <c r="B70" s="47" t="s">
        <v>10</v>
      </c>
      <c r="C70" s="113">
        <v>6304</v>
      </c>
      <c r="D70" s="108">
        <f>C70/'２００５年'!C70</f>
        <v>0.8935506732813607</v>
      </c>
      <c r="E70" s="113">
        <v>7039</v>
      </c>
      <c r="F70" s="108">
        <f>E70/'２００５年'!E70</f>
        <v>0.9788624669726046</v>
      </c>
      <c r="G70" s="113">
        <v>6503</v>
      </c>
      <c r="H70" s="108">
        <f>G70/'２００５年'!G70</f>
        <v>0.8397469008264463</v>
      </c>
      <c r="I70" s="113">
        <v>6885</v>
      </c>
      <c r="J70" s="108">
        <f>I70/'２００５年'!I70</f>
        <v>0.9694452266967052</v>
      </c>
      <c r="K70" s="113">
        <v>7513</v>
      </c>
      <c r="L70" s="108">
        <f>K70/'２００５年'!K70</f>
        <v>1.0806962025316456</v>
      </c>
      <c r="M70" s="113">
        <f>SUM(O32+O70)</f>
        <v>82147</v>
      </c>
      <c r="N70" s="108">
        <f t="shared" si="2"/>
        <v>0.9273659136835213</v>
      </c>
      <c r="O70" s="45">
        <f>SUM(P32+C70+E70+G70+I70+K70)</f>
        <v>41393</v>
      </c>
      <c r="P70" s="71">
        <f>'２００５年'!C32+'２００５年'!E32+'２００５年'!G32+'２００５年'!I32+'２００５年'!K32+'２００５年'!M32+'２００５年'!P32+'２００５年'!C70+'２００５年'!E70+'２００５年'!G70+'２００５年'!I70+'２００５年'!K70</f>
        <v>88581</v>
      </c>
      <c r="Q70" s="3"/>
    </row>
    <row r="71" spans="1:16" ht="14.25" thickBot="1">
      <c r="A71" s="10"/>
      <c r="B71" s="34" t="s">
        <v>11</v>
      </c>
      <c r="C71" s="119">
        <f>C69/C70</f>
        <v>0.7588832487309645</v>
      </c>
      <c r="D71" s="8"/>
      <c r="E71" s="119">
        <f>E69/E70</f>
        <v>0.7079130558317943</v>
      </c>
      <c r="F71" s="34"/>
      <c r="G71" s="119">
        <f>G69/G70</f>
        <v>0.6775334461017992</v>
      </c>
      <c r="H71" s="8"/>
      <c r="I71" s="119">
        <f>I69/I70</f>
        <v>0.7055918663761801</v>
      </c>
      <c r="J71" s="8"/>
      <c r="K71" s="119">
        <f>K69/K70</f>
        <v>0.7074404365766006</v>
      </c>
      <c r="L71" s="34"/>
      <c r="M71" s="119">
        <f>M69/M70</f>
        <v>0.7148161223173092</v>
      </c>
      <c r="N71" s="51"/>
      <c r="O71" s="129">
        <f>O69/O70</f>
        <v>0.7132365375788177</v>
      </c>
      <c r="P71" s="70"/>
    </row>
    <row r="72" spans="1:16" ht="14.25" thickBot="1">
      <c r="A72" s="87"/>
      <c r="B72" s="35" t="s">
        <v>7</v>
      </c>
      <c r="C72" s="134">
        <v>41027</v>
      </c>
      <c r="D72" s="108">
        <f>C72/'２００５年'!C72</f>
        <v>1.1331234291711547</v>
      </c>
      <c r="E72" s="134">
        <v>47797</v>
      </c>
      <c r="F72" s="108">
        <f>E72/'２００５年'!E72</f>
        <v>1.4066629388740104</v>
      </c>
      <c r="G72" s="124">
        <v>40264</v>
      </c>
      <c r="H72" s="108">
        <f>G72/'２００５年'!G72</f>
        <v>1.278709349593496</v>
      </c>
      <c r="I72" s="134">
        <v>38817</v>
      </c>
      <c r="J72" s="108">
        <f>I72/'２００５年'!I72</f>
        <v>1.1701030927835052</v>
      </c>
      <c r="K72" s="134">
        <v>39697</v>
      </c>
      <c r="L72" s="108">
        <f>K72/'２００５年'!K72</f>
        <v>1.1237968519986412</v>
      </c>
      <c r="M72" s="134">
        <f>SUM(O34+O72)</f>
        <v>479695</v>
      </c>
      <c r="N72" s="108">
        <f>M72/P72</f>
        <v>1.148172526867565</v>
      </c>
      <c r="O72" s="25">
        <f>SUM(P34+C72+E72+G72+I72+K72)</f>
        <v>245592</v>
      </c>
      <c r="P72" s="71">
        <f>'２００５年'!C34+'２００５年'!E34+'２００５年'!G34+'２００５年'!I34+'２００５年'!K34+'２００５年'!M34+'２００５年'!P34+'２００５年'!C72+'２００５年'!E72+'２００５年'!G72+'２００５年'!I72+'２００５年'!K72</f>
        <v>417790</v>
      </c>
    </row>
    <row r="73" spans="1:16" ht="14.25" thickBot="1">
      <c r="A73" s="11"/>
      <c r="B73" s="47" t="s">
        <v>8</v>
      </c>
      <c r="C73" s="113">
        <v>7563</v>
      </c>
      <c r="D73" s="108">
        <f>C73/'２００５年'!C73</f>
        <v>0.8749421564090699</v>
      </c>
      <c r="E73" s="113">
        <v>8429</v>
      </c>
      <c r="F73" s="108">
        <f>E73/'２００５年'!E73</f>
        <v>0.7754369825206991</v>
      </c>
      <c r="G73" s="113">
        <v>6855</v>
      </c>
      <c r="H73" s="108">
        <f>G73/'２００５年'!G73</f>
        <v>1.3154864709268854</v>
      </c>
      <c r="I73" s="113">
        <v>7641</v>
      </c>
      <c r="J73" s="108">
        <f>I73/'２００５年'!I73</f>
        <v>1.7369856785633098</v>
      </c>
      <c r="K73" s="113">
        <v>6169</v>
      </c>
      <c r="L73" s="108">
        <f>K73/'２００５年'!K73</f>
        <v>0.81460451604384</v>
      </c>
      <c r="M73" s="113">
        <f>SUM(O35+O73)</f>
        <v>87391</v>
      </c>
      <c r="N73" s="108">
        <f>M73/P73</f>
        <v>0.8693026957127226</v>
      </c>
      <c r="O73" s="45">
        <f>SUM(P35+C73+E73+G73+I73+K73)</f>
        <v>42287</v>
      </c>
      <c r="P73" s="71">
        <f>'２００５年'!C35+'２００５年'!E35+'２００５年'!G35+'２００５年'!I35+'２００５年'!K35+'２００５年'!M35+'２００５年'!P35+'２００５年'!C73+'２００５年'!E73+'２００５年'!G73+'２００５年'!I73+'２００５年'!K73</f>
        <v>100530</v>
      </c>
    </row>
    <row r="74" spans="1:16" ht="14.25" thickBot="1">
      <c r="A74" s="11" t="s">
        <v>41</v>
      </c>
      <c r="B74" s="35" t="s">
        <v>9</v>
      </c>
      <c r="C74" s="124">
        <f>SUM(C72:C73)</f>
        <v>48590</v>
      </c>
      <c r="D74" s="108">
        <f>C74/'２００５年'!C74</f>
        <v>1.0833649193997905</v>
      </c>
      <c r="E74" s="124">
        <f>SUM(E72:E73)</f>
        <v>56226</v>
      </c>
      <c r="F74" s="108">
        <f>E74/'２００５年'!E74</f>
        <v>1.253673437534839</v>
      </c>
      <c r="G74" s="124">
        <f>SUM(G72:G73)</f>
        <v>47119</v>
      </c>
      <c r="H74" s="108">
        <f>G74/'２００５年'!G74</f>
        <v>1.2839314422736314</v>
      </c>
      <c r="I74" s="124">
        <f>SUM(I72:I73)</f>
        <v>46458</v>
      </c>
      <c r="J74" s="108">
        <f>I74/'２００５年'!I74</f>
        <v>1.2364729992281691</v>
      </c>
      <c r="K74" s="124">
        <f>SUM(K72:K73)</f>
        <v>45866</v>
      </c>
      <c r="L74" s="108">
        <f>K74/'２００５年'!K74</f>
        <v>1.0692122992283843</v>
      </c>
      <c r="M74" s="124">
        <f>SUM(M72:M73)</f>
        <v>567086</v>
      </c>
      <c r="N74" s="108">
        <f>M74/P74</f>
        <v>1.0940847352986571</v>
      </c>
      <c r="O74" s="139">
        <f>SUM(O72:O73)</f>
        <v>287879</v>
      </c>
      <c r="P74" s="71">
        <f>'２００５年'!C36+'２００５年'!E36+'２００５年'!G36+'２００５年'!I36+'２００５年'!K36+'２００５年'!M36+'２００５年'!P36+'２００５年'!C74+'２００５年'!E74+'２００５年'!G74+'２００５年'!I74+'２００５年'!K74</f>
        <v>518320</v>
      </c>
    </row>
    <row r="75" spans="1:17" ht="13.5">
      <c r="A75" s="11"/>
      <c r="B75" s="47" t="s">
        <v>10</v>
      </c>
      <c r="C75" s="113">
        <v>66244</v>
      </c>
      <c r="D75" s="108">
        <f>C75/'２００５年'!C75</f>
        <v>1.0534652205718649</v>
      </c>
      <c r="E75" s="113">
        <v>71381</v>
      </c>
      <c r="F75" s="108">
        <f>E75/'２００５年'!E75</f>
        <v>1.100590529935088</v>
      </c>
      <c r="G75" s="113">
        <v>64906</v>
      </c>
      <c r="H75" s="108">
        <f>G75/'２００５年'!G75</f>
        <v>1.1915917018542317</v>
      </c>
      <c r="I75" s="113">
        <v>63529</v>
      </c>
      <c r="J75" s="108">
        <f>I75/'２００５年'!I75</f>
        <v>0.9690650883963574</v>
      </c>
      <c r="K75" s="113">
        <v>71745</v>
      </c>
      <c r="L75" s="108">
        <f>K75/'２００５年'!K75</f>
        <v>1.1356729034096305</v>
      </c>
      <c r="M75" s="113">
        <f>SUM(O37+O75)</f>
        <v>766249</v>
      </c>
      <c r="N75" s="108">
        <f>M75/P75</f>
        <v>1.0350743768607724</v>
      </c>
      <c r="O75" s="45">
        <f>SUM(P37+C75+E75+G75+I75+K75)</f>
        <v>395821</v>
      </c>
      <c r="P75" s="71">
        <f>'２００５年'!C37+'２００５年'!E37+'２００５年'!G37+'２００５年'!I37+'２００５年'!K37+'２００５年'!M37+'２００５年'!P37+'２００５年'!C75+'２００５年'!E75+'２００５年'!G75+'２００５年'!I75+'２００５年'!K75</f>
        <v>740284</v>
      </c>
      <c r="Q75" s="3"/>
    </row>
    <row r="76" spans="1:17" ht="14.25" thickBot="1">
      <c r="A76" s="10"/>
      <c r="B76" s="34" t="s">
        <v>11</v>
      </c>
      <c r="C76" s="119">
        <f>C74/C75</f>
        <v>0.7335003924883763</v>
      </c>
      <c r="D76" s="34"/>
      <c r="E76" s="119">
        <f>E74/E75</f>
        <v>0.7876886006080049</v>
      </c>
      <c r="F76" s="34"/>
      <c r="G76" s="119">
        <f>G74/G75</f>
        <v>0.7259575385942748</v>
      </c>
      <c r="H76" s="34"/>
      <c r="I76" s="119">
        <f>I74/I75</f>
        <v>0.7312880731634371</v>
      </c>
      <c r="J76" s="34"/>
      <c r="K76" s="119">
        <f>K74/K75</f>
        <v>0.6392919367203289</v>
      </c>
      <c r="L76" s="34"/>
      <c r="M76" s="119">
        <f>M74/M75</f>
        <v>0.7400805743302764</v>
      </c>
      <c r="N76" s="34"/>
      <c r="O76" s="129">
        <f>O74/O75</f>
        <v>0.7272959241677425</v>
      </c>
      <c r="P76" s="70"/>
      <c r="Q76" s="4"/>
    </row>
  </sheetData>
  <mergeCells count="14">
    <mergeCell ref="A1:N1"/>
    <mergeCell ref="C2:D2"/>
    <mergeCell ref="E2:F2"/>
    <mergeCell ref="G2:H2"/>
    <mergeCell ref="I2:J2"/>
    <mergeCell ref="K2:L2"/>
    <mergeCell ref="M2:N2"/>
    <mergeCell ref="P2:Q2"/>
    <mergeCell ref="C40:D40"/>
    <mergeCell ref="E40:F40"/>
    <mergeCell ref="G40:H40"/>
    <mergeCell ref="I40:J40"/>
    <mergeCell ref="K40:L40"/>
    <mergeCell ref="M40:N40"/>
  </mergeCells>
  <printOptions/>
  <pageMargins left="0.1968503937007874" right="0.1968503937007874" top="0.7874015748031497" bottom="0.5905511811023623" header="0.31496062992125984" footer="0.5118110236220472"/>
  <pageSetup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22">
      <selection activeCell="A1" sqref="A1:N1"/>
    </sheetView>
  </sheetViews>
  <sheetFormatPr defaultColWidth="9.00390625" defaultRowHeight="13.5"/>
  <cols>
    <col min="3" max="3" width="9.25390625" style="0" bestFit="1" customWidth="1"/>
  </cols>
  <sheetData>
    <row r="1" spans="1:17" ht="18.75">
      <c r="A1" s="173" t="s">
        <v>50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06"/>
      <c r="P1" s="106"/>
      <c r="Q1" s="106"/>
    </row>
    <row r="2" spans="1:17" ht="13.5">
      <c r="A2" s="99" t="s">
        <v>1</v>
      </c>
      <c r="B2" s="100" t="s">
        <v>2</v>
      </c>
      <c r="C2" s="172" t="s">
        <v>3</v>
      </c>
      <c r="D2" s="170"/>
      <c r="E2" s="172" t="s">
        <v>4</v>
      </c>
      <c r="F2" s="170"/>
      <c r="G2" s="172" t="s">
        <v>12</v>
      </c>
      <c r="H2" s="170"/>
      <c r="I2" s="172" t="s">
        <v>13</v>
      </c>
      <c r="J2" s="170"/>
      <c r="K2" s="172" t="s">
        <v>14</v>
      </c>
      <c r="L2" s="170"/>
      <c r="M2" s="172" t="s">
        <v>15</v>
      </c>
      <c r="N2" s="170"/>
      <c r="O2" s="20" t="s">
        <v>16</v>
      </c>
      <c r="P2" s="169" t="s">
        <v>24</v>
      </c>
      <c r="Q2" s="170"/>
    </row>
    <row r="3" spans="1:17" ht="14.25" thickBot="1">
      <c r="A3" s="10"/>
      <c r="B3" s="34"/>
      <c r="C3" s="63" t="s">
        <v>5</v>
      </c>
      <c r="D3" s="18" t="s">
        <v>6</v>
      </c>
      <c r="E3" s="63" t="s">
        <v>5</v>
      </c>
      <c r="F3" s="18" t="s">
        <v>6</v>
      </c>
      <c r="G3" s="63" t="s">
        <v>5</v>
      </c>
      <c r="H3" s="18" t="s">
        <v>6</v>
      </c>
      <c r="I3" s="98" t="s">
        <v>5</v>
      </c>
      <c r="J3" s="51" t="s">
        <v>6</v>
      </c>
      <c r="K3" s="62" t="s">
        <v>5</v>
      </c>
      <c r="L3" s="51" t="s">
        <v>6</v>
      </c>
      <c r="M3" s="63" t="s">
        <v>5</v>
      </c>
      <c r="N3" s="18" t="s">
        <v>6</v>
      </c>
      <c r="O3" s="18"/>
      <c r="P3" s="64" t="s">
        <v>5</v>
      </c>
      <c r="Q3" s="18" t="s">
        <v>6</v>
      </c>
    </row>
    <row r="4" spans="1:17" ht="14.25" thickBot="1">
      <c r="A4" s="11"/>
      <c r="B4" s="37" t="s">
        <v>7</v>
      </c>
      <c r="C4" s="107">
        <v>6584</v>
      </c>
      <c r="D4" s="108">
        <f>C4/'2006年'!C4</f>
        <v>1.1260475457499572</v>
      </c>
      <c r="E4" s="109">
        <v>5807</v>
      </c>
      <c r="F4" s="108">
        <f>E4/'2006年'!E4</f>
        <v>0.6807737397420868</v>
      </c>
      <c r="G4" s="109">
        <v>6579</v>
      </c>
      <c r="H4" s="108">
        <f>G4/'2006年'!G4</f>
        <v>0.9707835325365206</v>
      </c>
      <c r="I4" s="107">
        <v>5122</v>
      </c>
      <c r="J4" s="108">
        <f>I4/'2006年'!I4</f>
        <v>0.8860058813354091</v>
      </c>
      <c r="K4" s="110">
        <v>6547</v>
      </c>
      <c r="L4" s="108">
        <f>K4/'2006年'!K4</f>
        <v>1.0628246753246753</v>
      </c>
      <c r="M4" s="109">
        <v>5953</v>
      </c>
      <c r="N4" s="108">
        <f>M4/'2006年'!M4</f>
        <v>0.9825053639214392</v>
      </c>
      <c r="O4" s="40">
        <f>SUM(C4+E4+G4+I4+K4+M4)</f>
        <v>36592</v>
      </c>
      <c r="P4" s="111">
        <v>5185</v>
      </c>
      <c r="Q4" s="108">
        <f>P4/'2006年'!P4</f>
        <v>0.9541774015458226</v>
      </c>
    </row>
    <row r="5" spans="1:17" ht="14.25" thickBot="1">
      <c r="A5" s="11"/>
      <c r="B5" s="47" t="s">
        <v>8</v>
      </c>
      <c r="C5" s="112">
        <v>3557</v>
      </c>
      <c r="D5" s="108">
        <f>C5/'2006年'!C5</f>
        <v>1.1160966426106056</v>
      </c>
      <c r="E5" s="113">
        <v>2175</v>
      </c>
      <c r="F5" s="108">
        <f>E5/'2006年'!E5</f>
        <v>0.42315175097276264</v>
      </c>
      <c r="G5" s="113">
        <v>4392</v>
      </c>
      <c r="H5" s="108">
        <f>G5/'2006年'!G5</f>
        <v>1.297105729474306</v>
      </c>
      <c r="I5" s="113">
        <v>4271</v>
      </c>
      <c r="J5" s="108">
        <f>I5/'2006年'!I5</f>
        <v>0.9305010893246187</v>
      </c>
      <c r="K5" s="114">
        <v>4580</v>
      </c>
      <c r="L5" s="108">
        <f>K5/'2006年'!K5</f>
        <v>1.0705937353903694</v>
      </c>
      <c r="M5" s="113">
        <v>5570</v>
      </c>
      <c r="N5" s="108">
        <f>M5/'2006年'!M5</f>
        <v>1.0424854950402396</v>
      </c>
      <c r="O5" s="45">
        <f>SUM(C5+E5+G5+I5+K5+M5)</f>
        <v>24545</v>
      </c>
      <c r="P5" s="115">
        <v>2247</v>
      </c>
      <c r="Q5" s="108">
        <f>P5/'2006年'!P5</f>
        <v>0.6130968622100955</v>
      </c>
    </row>
    <row r="6" spans="1:17" ht="14.25" thickBot="1">
      <c r="A6" s="11" t="s">
        <v>44</v>
      </c>
      <c r="B6" s="35" t="s">
        <v>9</v>
      </c>
      <c r="C6" s="116">
        <f>SUM(C4:C5)</f>
        <v>10141</v>
      </c>
      <c r="D6" s="108">
        <f>C6/'2006年'!C6</f>
        <v>1.1225370821341598</v>
      </c>
      <c r="E6" s="117">
        <f>SUM(E4:E5)</f>
        <v>7982</v>
      </c>
      <c r="F6" s="108">
        <f>E6/'2006年'!E6</f>
        <v>0.5839063643013899</v>
      </c>
      <c r="G6" s="117">
        <f>SUM(G4:G5)</f>
        <v>10971</v>
      </c>
      <c r="H6" s="108">
        <f>G6/'2006年'!G6</f>
        <v>1.0795040834399292</v>
      </c>
      <c r="I6" s="117">
        <f>SUM(I4:I5)</f>
        <v>9393</v>
      </c>
      <c r="J6" s="108">
        <f>I6/'2006年'!I6</f>
        <v>0.9056985825860573</v>
      </c>
      <c r="K6" s="117">
        <f>SUM(K4:K5)</f>
        <v>11127</v>
      </c>
      <c r="L6" s="108">
        <f>K6/'2006年'!K6</f>
        <v>1.0660088139490325</v>
      </c>
      <c r="M6" s="117">
        <f>SUM(M4:M5)</f>
        <v>11523</v>
      </c>
      <c r="N6" s="108">
        <f>M6/'2006年'!M6</f>
        <v>1.0106121733029294</v>
      </c>
      <c r="O6" s="94">
        <f>SUM(C6+E6+G6+I6+K6+M6)</f>
        <v>61137</v>
      </c>
      <c r="P6" s="117">
        <f>SUM(P4:P5)</f>
        <v>7432</v>
      </c>
      <c r="Q6" s="108">
        <f>P6/'2006年'!P6</f>
        <v>0.8167930541817782</v>
      </c>
    </row>
    <row r="7" spans="1:17" ht="13.5">
      <c r="A7" s="11"/>
      <c r="B7" s="47" t="s">
        <v>10</v>
      </c>
      <c r="C7" s="117">
        <v>16367</v>
      </c>
      <c r="D7" s="108">
        <f>C7/'2006年'!C7</f>
        <v>1.0101839279101346</v>
      </c>
      <c r="E7" s="117">
        <v>15848</v>
      </c>
      <c r="F7" s="108">
        <f>E7/'2006年'!E7</f>
        <v>0.7441423674695966</v>
      </c>
      <c r="G7" s="117">
        <v>20284</v>
      </c>
      <c r="H7" s="108">
        <f>G7/'2006年'!G7</f>
        <v>1.060157842471123</v>
      </c>
      <c r="I7" s="117">
        <v>18548</v>
      </c>
      <c r="J7" s="108">
        <f>I7/'2006年'!I7</f>
        <v>1.0889449891387306</v>
      </c>
      <c r="K7" s="114">
        <v>22258</v>
      </c>
      <c r="L7" s="108">
        <f>K7/'2006年'!K7</f>
        <v>1.3075251130823005</v>
      </c>
      <c r="M7" s="117">
        <v>22712</v>
      </c>
      <c r="N7" s="108">
        <f>M7/'2006年'!M7</f>
        <v>1.2262174711154303</v>
      </c>
      <c r="O7" s="94">
        <f>SUM(C7+E7+G7+I7+K7+M7)</f>
        <v>116017</v>
      </c>
      <c r="P7" s="118">
        <v>16619</v>
      </c>
      <c r="Q7" s="108">
        <f>P7/'2006年'!P7</f>
        <v>1.0122426604945791</v>
      </c>
    </row>
    <row r="8" spans="1:17" ht="14.25" thickBot="1">
      <c r="A8" s="10"/>
      <c r="B8" s="34" t="s">
        <v>11</v>
      </c>
      <c r="C8" s="119">
        <f>C6/C7</f>
        <v>0.6196004154701533</v>
      </c>
      <c r="D8" s="8"/>
      <c r="E8" s="119">
        <f>E6/E7</f>
        <v>0.5036597677940434</v>
      </c>
      <c r="F8" s="8"/>
      <c r="G8" s="119">
        <f>G6/G7</f>
        <v>0.5408696509564188</v>
      </c>
      <c r="H8" s="120"/>
      <c r="I8" s="119">
        <f>I6/I7</f>
        <v>0.5064157860685788</v>
      </c>
      <c r="J8" s="34"/>
      <c r="K8" s="119">
        <f>K6/K7</f>
        <v>0.499910144667086</v>
      </c>
      <c r="L8" s="34"/>
      <c r="M8" s="119">
        <f>M6/M7</f>
        <v>0.5073529411764706</v>
      </c>
      <c r="N8" s="121"/>
      <c r="O8" s="122">
        <f>O6/O7</f>
        <v>0.5269658756906316</v>
      </c>
      <c r="P8" s="123">
        <f>P6/P7</f>
        <v>0.4471989891088513</v>
      </c>
      <c r="Q8" s="8"/>
    </row>
    <row r="9" spans="1:17" ht="14.25" thickBot="1">
      <c r="A9" s="11"/>
      <c r="B9" s="35" t="s">
        <v>7</v>
      </c>
      <c r="C9" s="124">
        <v>8871</v>
      </c>
      <c r="D9" s="108">
        <f>C9/'2006年'!C9</f>
        <v>1.7517772511848342</v>
      </c>
      <c r="E9" s="125">
        <v>6984</v>
      </c>
      <c r="F9" s="108">
        <f>E9/'2006年'!E9</f>
        <v>0.8913848117421825</v>
      </c>
      <c r="G9" s="124">
        <v>8682</v>
      </c>
      <c r="H9" s="108">
        <f>G9/'2006年'!G9</f>
        <v>0.8935776039522437</v>
      </c>
      <c r="I9" s="124">
        <v>7028</v>
      </c>
      <c r="J9" s="108">
        <f>I9/'2006年'!I9</f>
        <v>1.062273276904474</v>
      </c>
      <c r="K9" s="110">
        <v>6968</v>
      </c>
      <c r="L9" s="108">
        <f>K9/'2006年'!K9</f>
        <v>1.1588225511391983</v>
      </c>
      <c r="M9" s="124">
        <v>7984</v>
      </c>
      <c r="N9" s="108">
        <f>M9/'2006年'!M9</f>
        <v>1.1061235799390412</v>
      </c>
      <c r="O9" s="40">
        <f>SUM(C9+E9+G9+I9+K9+M9)</f>
        <v>46517</v>
      </c>
      <c r="P9" s="126">
        <v>6689</v>
      </c>
      <c r="Q9" s="108">
        <f>P9/'2006年'!P9</f>
        <v>0.817626207065151</v>
      </c>
    </row>
    <row r="10" spans="1:17" ht="14.25" thickBot="1">
      <c r="A10" s="11"/>
      <c r="B10" s="47" t="s">
        <v>8</v>
      </c>
      <c r="C10" s="113">
        <v>664</v>
      </c>
      <c r="D10" s="108">
        <f>C10/'2006年'!C10</f>
        <v>1.320079522862823</v>
      </c>
      <c r="E10" s="127">
        <v>968</v>
      </c>
      <c r="F10" s="108">
        <f>E10/'2006年'!E10</f>
        <v>0.569077013521458</v>
      </c>
      <c r="G10" s="113">
        <v>1059</v>
      </c>
      <c r="H10" s="108">
        <f>G10/'2006年'!G10</f>
        <v>0.5255583126550869</v>
      </c>
      <c r="I10" s="113">
        <v>997</v>
      </c>
      <c r="J10" s="108">
        <f>I10/'2006年'!I10</f>
        <v>1.3751724137931034</v>
      </c>
      <c r="K10" s="114">
        <v>872</v>
      </c>
      <c r="L10" s="108">
        <f>K10/'2006年'!K10</f>
        <v>0.836852207293666</v>
      </c>
      <c r="M10" s="113">
        <v>894</v>
      </c>
      <c r="N10" s="108">
        <f>M10/'2006年'!M10</f>
        <v>0.8679611650485437</v>
      </c>
      <c r="O10" s="40">
        <f>SUM(C10+E10+G10+I10+K10+M10)</f>
        <v>5454</v>
      </c>
      <c r="P10" s="115">
        <v>892</v>
      </c>
      <c r="Q10" s="108">
        <f>P10/'2006年'!P10</f>
        <v>1.0543735224586288</v>
      </c>
    </row>
    <row r="11" spans="1:17" ht="14.25" thickBot="1">
      <c r="A11" s="11" t="s">
        <v>45</v>
      </c>
      <c r="B11" s="35" t="s">
        <v>9</v>
      </c>
      <c r="C11" s="124">
        <f>SUM(C9:C10)</f>
        <v>9535</v>
      </c>
      <c r="D11" s="108">
        <f>C11/'2006年'!C11</f>
        <v>1.712771690317945</v>
      </c>
      <c r="E11" s="117">
        <f>SUM(E9:E10)</f>
        <v>7952</v>
      </c>
      <c r="F11" s="108">
        <f>E11/'2006年'!E11</f>
        <v>0.8338926174496645</v>
      </c>
      <c r="G11" s="124">
        <f>SUM(G9:G10)</f>
        <v>9741</v>
      </c>
      <c r="H11" s="108">
        <f>G11/'2006年'!G11</f>
        <v>0.8303639928394851</v>
      </c>
      <c r="I11" s="117">
        <f>SUM(I9:I10)</f>
        <v>8025</v>
      </c>
      <c r="J11" s="108">
        <f>I11/'2006年'!I11</f>
        <v>1.093175316714344</v>
      </c>
      <c r="K11" s="124">
        <f>SUM(K9:K10)</f>
        <v>7840</v>
      </c>
      <c r="L11" s="108">
        <f>K11/'2006年'!K11</f>
        <v>1.111268603827073</v>
      </c>
      <c r="M11" s="117">
        <f>SUM(M9:M10)</f>
        <v>8878</v>
      </c>
      <c r="N11" s="108">
        <f>M11/'2006年'!M11</f>
        <v>1.0763821532492726</v>
      </c>
      <c r="O11" s="25">
        <f>SUM(C11+E11+G11+I11+K11+M11)</f>
        <v>51971</v>
      </c>
      <c r="P11" s="126">
        <f>SUM(P9:P10)</f>
        <v>7581</v>
      </c>
      <c r="Q11" s="108">
        <f>P11/'2006年'!P11</f>
        <v>0.8398138916583583</v>
      </c>
    </row>
    <row r="12" spans="1:17" ht="13.5">
      <c r="A12" s="11"/>
      <c r="B12" s="47" t="s">
        <v>10</v>
      </c>
      <c r="C12" s="113">
        <v>15270</v>
      </c>
      <c r="D12" s="108">
        <f>C12/'2006年'!C12</f>
        <v>1.589300582847627</v>
      </c>
      <c r="E12" s="113">
        <v>15953</v>
      </c>
      <c r="F12" s="108">
        <f>E12/'2006年'!E12</f>
        <v>1.1706046375110069</v>
      </c>
      <c r="G12" s="113">
        <v>18939</v>
      </c>
      <c r="H12" s="108">
        <f>G12/'2006年'!G12</f>
        <v>1.037185104052574</v>
      </c>
      <c r="I12" s="113">
        <v>14163</v>
      </c>
      <c r="J12" s="108">
        <f>I12/'2006年'!I12</f>
        <v>1.2756011888678735</v>
      </c>
      <c r="K12" s="114">
        <v>14622</v>
      </c>
      <c r="L12" s="108">
        <f>K12/'2006年'!K12</f>
        <v>1.332907930720146</v>
      </c>
      <c r="M12" s="113">
        <v>14242</v>
      </c>
      <c r="N12" s="108">
        <f>M12/'2006年'!M12</f>
        <v>1.130496904270519</v>
      </c>
      <c r="O12" s="45">
        <f>SUM(C12+E12+G12+I12+K12+M12)</f>
        <v>93189</v>
      </c>
      <c r="P12" s="115">
        <v>13661</v>
      </c>
      <c r="Q12" s="108">
        <f>P12/'2006年'!P12</f>
        <v>0.9794235732721537</v>
      </c>
    </row>
    <row r="13" spans="1:17" ht="14.25" thickBot="1">
      <c r="A13" s="10"/>
      <c r="B13" s="34" t="s">
        <v>11</v>
      </c>
      <c r="C13" s="119">
        <v>0.579</v>
      </c>
      <c r="D13" s="8"/>
      <c r="E13" s="119">
        <f>E11/E12</f>
        <v>0.4984642387011847</v>
      </c>
      <c r="F13" s="8"/>
      <c r="G13" s="119">
        <f>G11/G12</f>
        <v>0.5143354981783621</v>
      </c>
      <c r="H13" s="8"/>
      <c r="I13" s="119">
        <f>I11/I12</f>
        <v>0.5666172421097225</v>
      </c>
      <c r="J13" s="34"/>
      <c r="K13" s="119">
        <f>K11/K12</f>
        <v>0.5361783613732731</v>
      </c>
      <c r="L13" s="34"/>
      <c r="M13" s="119">
        <f>M11/M12</f>
        <v>0.6233675045639657</v>
      </c>
      <c r="N13" s="121"/>
      <c r="O13" s="122">
        <f>O11/O12</f>
        <v>0.5576945776862076</v>
      </c>
      <c r="P13" s="123">
        <f>P11/P12</f>
        <v>0.5549374130737135</v>
      </c>
      <c r="Q13" s="8"/>
    </row>
    <row r="14" spans="1:17" ht="14.25" thickBot="1">
      <c r="A14" s="11"/>
      <c r="B14" s="35" t="s">
        <v>7</v>
      </c>
      <c r="C14" s="124">
        <v>12758</v>
      </c>
      <c r="D14" s="108">
        <f>C14/'2006年'!C14</f>
        <v>0.7796858766729817</v>
      </c>
      <c r="E14" s="124">
        <v>16780</v>
      </c>
      <c r="F14" s="108">
        <f>E14/'2006年'!E14</f>
        <v>0.9303099185008593</v>
      </c>
      <c r="G14" s="124">
        <v>23954</v>
      </c>
      <c r="H14" s="108">
        <f>G14/'2006年'!G14</f>
        <v>1.3928363763228282</v>
      </c>
      <c r="I14" s="124">
        <v>14758</v>
      </c>
      <c r="J14" s="108">
        <f>I14/'2006年'!I14</f>
        <v>0.9647012681396261</v>
      </c>
      <c r="K14" s="110">
        <v>17632</v>
      </c>
      <c r="L14" s="108">
        <f>K14/'2006年'!K14</f>
        <v>1.1998638992854713</v>
      </c>
      <c r="M14" s="107">
        <v>18370</v>
      </c>
      <c r="N14" s="108">
        <f>M14/'2006年'!M14</f>
        <v>1.198225816972148</v>
      </c>
      <c r="O14" s="25">
        <f>SUM(C14+E14+G14+I14+K14+M14)</f>
        <v>104252</v>
      </c>
      <c r="P14" s="126">
        <v>18304</v>
      </c>
      <c r="Q14" s="108">
        <f>P14/'2006年'!P14</f>
        <v>1.2487378905717015</v>
      </c>
    </row>
    <row r="15" spans="1:17" ht="14.25" thickBot="1">
      <c r="A15" s="11"/>
      <c r="B15" s="47" t="s">
        <v>8</v>
      </c>
      <c r="C15" s="113">
        <v>2817</v>
      </c>
      <c r="D15" s="108">
        <f>C15/'2006年'!C15</f>
        <v>1.4212916246215943</v>
      </c>
      <c r="E15" s="113">
        <v>3325</v>
      </c>
      <c r="F15" s="108">
        <f>E15/'2006年'!E15</f>
        <v>0.6210310048561823</v>
      </c>
      <c r="G15" s="113">
        <v>7302</v>
      </c>
      <c r="H15" s="108">
        <f>G15/'2006年'!G15</f>
        <v>1.3472324723247233</v>
      </c>
      <c r="I15" s="113">
        <v>3603</v>
      </c>
      <c r="J15" s="108">
        <f>I15/'2006年'!I15</f>
        <v>0.9091597274791824</v>
      </c>
      <c r="K15" s="114">
        <v>3514</v>
      </c>
      <c r="L15" s="108">
        <f>K15/'2006年'!K15</f>
        <v>1.226099092812282</v>
      </c>
      <c r="M15" s="128">
        <v>3585</v>
      </c>
      <c r="N15" s="108">
        <f>M15/'2006年'!M15</f>
        <v>0.7525188916876574</v>
      </c>
      <c r="O15" s="45">
        <f>SUM(C15+E15+G15+I15+K15+M15)</f>
        <v>24146</v>
      </c>
      <c r="P15" s="115">
        <v>3113</v>
      </c>
      <c r="Q15" s="108">
        <f>P15/'2006年'!P15</f>
        <v>1.0854253835425383</v>
      </c>
    </row>
    <row r="16" spans="1:17" ht="14.25" thickBot="1">
      <c r="A16" s="11" t="s">
        <v>46</v>
      </c>
      <c r="B16" s="35" t="s">
        <v>9</v>
      </c>
      <c r="C16" s="124">
        <f>SUM(C14:C15)</f>
        <v>15575</v>
      </c>
      <c r="D16" s="108">
        <f>C16/'2006年'!C16</f>
        <v>0.8490051785227583</v>
      </c>
      <c r="E16" s="124">
        <f>SUM(E14:E15)</f>
        <v>20105</v>
      </c>
      <c r="F16" s="108">
        <f>E16/'2006年'!E16</f>
        <v>0.859518618271985</v>
      </c>
      <c r="G16" s="124">
        <f>SUM(G14:G15)</f>
        <v>31256</v>
      </c>
      <c r="H16" s="108">
        <f>G16/'2006年'!G16</f>
        <v>1.3819082146962596</v>
      </c>
      <c r="I16" s="124">
        <f>SUM(I14:I15)</f>
        <v>18361</v>
      </c>
      <c r="J16" s="108">
        <f>I16/'2006年'!I16</f>
        <v>0.9532734541301074</v>
      </c>
      <c r="K16" s="124">
        <f>SUM(K14:K15)</f>
        <v>21146</v>
      </c>
      <c r="L16" s="108">
        <f>K16/'2006年'!K16</f>
        <v>1.2041455497978475</v>
      </c>
      <c r="M16" s="124">
        <f>SUM(M14:M15)</f>
        <v>21955</v>
      </c>
      <c r="N16" s="108">
        <f>M16/'2006年'!M16</f>
        <v>1.092560338392635</v>
      </c>
      <c r="O16" s="25">
        <f>SUM(C16+E16+G16+I16+K16+M16)</f>
        <v>128398</v>
      </c>
      <c r="P16" s="126">
        <f>SUM(P14:P15)</f>
        <v>21417</v>
      </c>
      <c r="Q16" s="108">
        <f>P16/'2006年'!P16</f>
        <v>1.2220130092434098</v>
      </c>
    </row>
    <row r="17" spans="1:17" ht="14.25" thickBot="1">
      <c r="A17" s="11"/>
      <c r="B17" s="47" t="s">
        <v>10</v>
      </c>
      <c r="C17" s="113">
        <v>22947</v>
      </c>
      <c r="D17" s="108">
        <f>C17/'2006年'!C17</f>
        <v>0.7514490617938894</v>
      </c>
      <c r="E17" s="113">
        <v>32823</v>
      </c>
      <c r="F17" s="108">
        <f>E17/'2006年'!E17</f>
        <v>0.9404601587347068</v>
      </c>
      <c r="G17" s="113">
        <v>48197</v>
      </c>
      <c r="H17" s="108">
        <f>G17/'2006年'!G17</f>
        <v>1.2118019762150203</v>
      </c>
      <c r="I17" s="113">
        <v>31473</v>
      </c>
      <c r="J17" s="108">
        <f>I17/'2006年'!I17</f>
        <v>1.0835571162982855</v>
      </c>
      <c r="K17" s="114">
        <v>33637</v>
      </c>
      <c r="L17" s="108">
        <f>K17/'2006年'!K17</f>
        <v>1.225391621129326</v>
      </c>
      <c r="M17" s="113">
        <v>34486</v>
      </c>
      <c r="N17" s="108">
        <f>M17/'2006年'!M17</f>
        <v>1.0966039175782243</v>
      </c>
      <c r="O17" s="45">
        <f>SUM(C17+E17+G17+I17+K17+M17)</f>
        <v>203563</v>
      </c>
      <c r="P17" s="115">
        <v>32344</v>
      </c>
      <c r="Q17" s="108">
        <f>P17/'2006年'!P17</f>
        <v>1.2013073837468429</v>
      </c>
    </row>
    <row r="18" spans="1:17" ht="14.25" thickBot="1">
      <c r="A18" s="10"/>
      <c r="B18" s="34" t="s">
        <v>11</v>
      </c>
      <c r="C18" s="119">
        <f>C16/C17</f>
        <v>0.6787379613892883</v>
      </c>
      <c r="D18" s="8"/>
      <c r="E18" s="119">
        <f>E16/E17</f>
        <v>0.6125278006276087</v>
      </c>
      <c r="F18" s="8"/>
      <c r="G18" s="119">
        <f>G16/G17</f>
        <v>0.6485050936780298</v>
      </c>
      <c r="H18" s="8"/>
      <c r="I18" s="119">
        <f>I16/I17</f>
        <v>0.5833889365487879</v>
      </c>
      <c r="J18" s="34"/>
      <c r="K18" s="119">
        <f>K16/K17</f>
        <v>0.6286529714302702</v>
      </c>
      <c r="L18" s="108">
        <f>K18/'2006年'!K18</f>
        <v>0.9826618111588701</v>
      </c>
      <c r="M18" s="119">
        <f>M16/M17</f>
        <v>0.6366351562953082</v>
      </c>
      <c r="N18" s="121"/>
      <c r="O18" s="129">
        <f>O16/O17</f>
        <v>0.6307531329367321</v>
      </c>
      <c r="P18" s="130">
        <f>P16/P17</f>
        <v>0.6621629977739303</v>
      </c>
      <c r="Q18" s="8"/>
    </row>
    <row r="19" spans="1:17" ht="14.25" thickBot="1">
      <c r="A19" s="11"/>
      <c r="B19" s="35" t="s">
        <v>7</v>
      </c>
      <c r="C19" s="124">
        <v>4284</v>
      </c>
      <c r="D19" s="108">
        <f>C19/'2006年'!C19</f>
        <v>1.5343839541547277</v>
      </c>
      <c r="E19" s="124">
        <v>4072</v>
      </c>
      <c r="F19" s="108">
        <f>E19/'2006年'!E19</f>
        <v>1.278091650973007</v>
      </c>
      <c r="G19" s="124">
        <v>5078</v>
      </c>
      <c r="H19" s="108">
        <f>G19/'2006年'!G19</f>
        <v>1.4587762137316862</v>
      </c>
      <c r="I19" s="124">
        <v>4641</v>
      </c>
      <c r="J19" s="108">
        <f>I19/'2006年'!I19</f>
        <v>1.6790882778581766</v>
      </c>
      <c r="K19" s="110">
        <v>4264</v>
      </c>
      <c r="L19" s="108">
        <f>K19/'2006年'!K19</f>
        <v>1.636852207293666</v>
      </c>
      <c r="M19" s="124">
        <v>4713</v>
      </c>
      <c r="N19" s="108">
        <f>M19/'2006年'!M19</f>
        <v>1.295848226560352</v>
      </c>
      <c r="O19" s="25">
        <f>SUM(C19+E19+G19+I19+K19+M19)</f>
        <v>27052</v>
      </c>
      <c r="P19" s="126">
        <v>4091</v>
      </c>
      <c r="Q19" s="108">
        <f>P19/'2006年'!P19</f>
        <v>1.4399859204505456</v>
      </c>
    </row>
    <row r="20" spans="1:17" ht="14.25" thickBot="1">
      <c r="A20" s="11"/>
      <c r="B20" s="47" t="s">
        <v>8</v>
      </c>
      <c r="C20" s="113">
        <v>1184</v>
      </c>
      <c r="D20" s="108">
        <f>C20/'2006年'!C20</f>
        <v>4</v>
      </c>
      <c r="E20" s="113">
        <v>968</v>
      </c>
      <c r="F20" s="108">
        <f>E20/'2006年'!E20</f>
        <v>1.0125523012552302</v>
      </c>
      <c r="G20" s="113">
        <v>1069</v>
      </c>
      <c r="H20" s="108">
        <f>G20/'2006年'!G20</f>
        <v>1.33625</v>
      </c>
      <c r="I20" s="113">
        <v>773</v>
      </c>
      <c r="J20" s="108">
        <f>I20/'2006年'!I20</f>
        <v>0.6612489307100086</v>
      </c>
      <c r="K20" s="114">
        <v>1159</v>
      </c>
      <c r="L20" s="108">
        <f>K20/'2006年'!K20</f>
        <v>0.8015214384508991</v>
      </c>
      <c r="M20" s="113">
        <v>515</v>
      </c>
      <c r="N20" s="108">
        <f>M20/'2006年'!M20</f>
        <v>0.4673321234119782</v>
      </c>
      <c r="O20" s="45">
        <f>SUM(C20+E20+G20+I20+K20+M20)</f>
        <v>5668</v>
      </c>
      <c r="P20" s="115">
        <v>513</v>
      </c>
      <c r="Q20" s="108">
        <f>P20/'2006年'!P20</f>
        <v>0.41304347826086957</v>
      </c>
    </row>
    <row r="21" spans="1:17" ht="14.25" thickBot="1">
      <c r="A21" s="11" t="s">
        <v>47</v>
      </c>
      <c r="B21" s="35" t="s">
        <v>9</v>
      </c>
      <c r="C21" s="124">
        <f>SUM(C19:C20)</f>
        <v>5468</v>
      </c>
      <c r="D21" s="108">
        <f>C21/'2006年'!C21</f>
        <v>1.7707253886010363</v>
      </c>
      <c r="E21" s="124">
        <f>SUM(E19:E20)</f>
        <v>5040</v>
      </c>
      <c r="F21" s="108">
        <f>E21/'2006年'!E21</f>
        <v>1.2168034765813616</v>
      </c>
      <c r="G21" s="124">
        <f>SUM(G19:G20)</f>
        <v>6147</v>
      </c>
      <c r="H21" s="108">
        <f>G21/'2006年'!G21</f>
        <v>1.4358794674141555</v>
      </c>
      <c r="I21" s="124">
        <f>SUM(I19:I20)</f>
        <v>5414</v>
      </c>
      <c r="J21" s="108">
        <f>I21/'2006年'!I21</f>
        <v>1.376557335367404</v>
      </c>
      <c r="K21" s="124">
        <f>SUM(K19:K20)</f>
        <v>5423</v>
      </c>
      <c r="L21" s="108">
        <f>K21/'2006年'!K21</f>
        <v>1.338681806961244</v>
      </c>
      <c r="M21" s="124">
        <f>SUM(M19:M20)</f>
        <v>5228</v>
      </c>
      <c r="N21" s="108">
        <f>M21/'2006年'!M21</f>
        <v>1.1031863262291624</v>
      </c>
      <c r="O21" s="25">
        <f>SUM(C21+E21+G21+I21+K21+M21)</f>
        <v>32720</v>
      </c>
      <c r="P21" s="126">
        <f>SUM(P19:P20)</f>
        <v>4604</v>
      </c>
      <c r="Q21" s="108">
        <f>P21/'2006年'!P21</f>
        <v>1.1276022532451628</v>
      </c>
    </row>
    <row r="22" spans="1:17" ht="13.5">
      <c r="A22" s="11"/>
      <c r="B22" s="47" t="s">
        <v>10</v>
      </c>
      <c r="C22" s="113">
        <v>9152</v>
      </c>
      <c r="D22" s="108">
        <f>C22/'2006年'!C22</f>
        <v>1.425545171339564</v>
      </c>
      <c r="E22" s="113">
        <v>8703</v>
      </c>
      <c r="F22" s="108">
        <f>E22/'2006年'!E22</f>
        <v>1.0369355415226975</v>
      </c>
      <c r="G22" s="113">
        <v>11209</v>
      </c>
      <c r="H22" s="108">
        <f>G22/'2006年'!G22</f>
        <v>1.2891316848763656</v>
      </c>
      <c r="I22" s="113">
        <v>9756</v>
      </c>
      <c r="J22" s="108">
        <f>I22/'2006年'!I22</f>
        <v>1.1762720038582108</v>
      </c>
      <c r="K22" s="114">
        <v>9930</v>
      </c>
      <c r="L22" s="108">
        <f>K22/'2006年'!K22</f>
        <v>1.2724243977447462</v>
      </c>
      <c r="M22" s="113">
        <v>9878</v>
      </c>
      <c r="N22" s="108">
        <f>M22/'2006年'!M22</f>
        <v>1.1082688208235163</v>
      </c>
      <c r="O22" s="45">
        <f>SUM(C22+E22+G22+I22+K22+M22)</f>
        <v>58628</v>
      </c>
      <c r="P22" s="115">
        <v>9112</v>
      </c>
      <c r="Q22" s="108">
        <f>P22/'2006年'!P22</f>
        <v>1.1402828181704416</v>
      </c>
    </row>
    <row r="23" spans="1:17" ht="14.25" thickBot="1">
      <c r="A23" s="10"/>
      <c r="B23" s="34" t="s">
        <v>11</v>
      </c>
      <c r="C23" s="119">
        <f>C21/C22</f>
        <v>0.597465034965035</v>
      </c>
      <c r="D23" s="8"/>
      <c r="E23" s="119">
        <f>E21/E22</f>
        <v>0.5791106514994829</v>
      </c>
      <c r="F23" s="8"/>
      <c r="G23" s="119">
        <f>G21/G22</f>
        <v>0.5483986082612187</v>
      </c>
      <c r="H23" s="8"/>
      <c r="I23" s="119">
        <f>I21/I22</f>
        <v>0.5549405494054941</v>
      </c>
      <c r="J23" s="34"/>
      <c r="K23" s="119">
        <f>K21/K22</f>
        <v>0.546122860020141</v>
      </c>
      <c r="L23" s="34"/>
      <c r="M23" s="119">
        <f>M21/M22</f>
        <v>0.5292569346021462</v>
      </c>
      <c r="N23" s="121"/>
      <c r="O23" s="129">
        <f>O21/O22</f>
        <v>0.5580951081394555</v>
      </c>
      <c r="P23" s="130">
        <f>P21/P22</f>
        <v>0.5052677787532923</v>
      </c>
      <c r="Q23" s="8"/>
    </row>
    <row r="24" spans="1:17" ht="14.25" thickBot="1">
      <c r="A24" s="11"/>
      <c r="B24" s="35" t="s">
        <v>7</v>
      </c>
      <c r="C24" s="49">
        <f>SUM(C14+C19)</f>
        <v>17042</v>
      </c>
      <c r="D24" s="108">
        <f>C24/'2006年'!C24</f>
        <v>0.8896893761419995</v>
      </c>
      <c r="E24" s="49">
        <f>SUM(E14+E19)</f>
        <v>20852</v>
      </c>
      <c r="F24" s="108">
        <f>E24/'2006年'!E24</f>
        <v>0.982518965273524</v>
      </c>
      <c r="G24" s="49">
        <f>SUM(G14+G19)</f>
        <v>29032</v>
      </c>
      <c r="H24" s="108">
        <f>G24/'2006年'!G24</f>
        <v>1.4039363605590212</v>
      </c>
      <c r="I24" s="49">
        <f>SUM(I14+I19)</f>
        <v>19399</v>
      </c>
      <c r="J24" s="108">
        <f>I24/'2006年'!I24</f>
        <v>1.074022810320009</v>
      </c>
      <c r="K24" s="49">
        <f>SUM(K14+K19)</f>
        <v>21896</v>
      </c>
      <c r="L24" s="108">
        <f>K24/'2006年'!K24</f>
        <v>1.265664739884393</v>
      </c>
      <c r="M24" s="49">
        <f>SUM(M14+M19)</f>
        <v>23083</v>
      </c>
      <c r="N24" s="108">
        <f>M24/'2006年'!M24</f>
        <v>1.216944327288064</v>
      </c>
      <c r="O24" s="53">
        <f aca="true" t="shared" si="0" ref="O24:P27">SUM(O14+O19)</f>
        <v>131304</v>
      </c>
      <c r="P24" s="49">
        <f t="shared" si="0"/>
        <v>22395</v>
      </c>
      <c r="Q24" s="108">
        <f>P24/'2006年'!P24</f>
        <v>1.2797874164237957</v>
      </c>
    </row>
    <row r="25" spans="1:17" ht="14.25" thickBot="1">
      <c r="A25" s="11"/>
      <c r="B25" s="47" t="s">
        <v>8</v>
      </c>
      <c r="C25" s="50">
        <f>SUM(C15+C20)</f>
        <v>4001</v>
      </c>
      <c r="D25" s="108">
        <f>C25/'2006年'!C25</f>
        <v>1.7563652326602284</v>
      </c>
      <c r="E25" s="50">
        <f>SUM(E15+E20)</f>
        <v>4293</v>
      </c>
      <c r="F25" s="108">
        <f>E25/'2006年'!E25</f>
        <v>0.6803486529318542</v>
      </c>
      <c r="G25" s="50">
        <f>SUM(G15+G20)</f>
        <v>8371</v>
      </c>
      <c r="H25" s="108">
        <f>G25/'2006年'!G25</f>
        <v>1.3458199356913183</v>
      </c>
      <c r="I25" s="50">
        <f>SUM(I15+I20)</f>
        <v>4376</v>
      </c>
      <c r="J25" s="108">
        <f>I25/'2006年'!I25</f>
        <v>0.852689010132502</v>
      </c>
      <c r="K25" s="50">
        <f>SUM(K15+K20)</f>
        <v>4673</v>
      </c>
      <c r="L25" s="108">
        <f>K25/'2006年'!K25</f>
        <v>1.0837198515769944</v>
      </c>
      <c r="M25" s="50">
        <f>SUM(M15+M20)</f>
        <v>4100</v>
      </c>
      <c r="N25" s="108">
        <f>M25/'2006年'!M25</f>
        <v>0.6989430617115582</v>
      </c>
      <c r="O25" s="45">
        <f t="shared" si="0"/>
        <v>29814</v>
      </c>
      <c r="P25" s="50">
        <f t="shared" si="0"/>
        <v>3626</v>
      </c>
      <c r="Q25" s="108">
        <f>P25/'2006年'!P25</f>
        <v>0.8822384428223844</v>
      </c>
    </row>
    <row r="26" spans="1:17" ht="14.25" thickBot="1">
      <c r="A26" s="11" t="s">
        <v>21</v>
      </c>
      <c r="B26" s="35" t="s">
        <v>9</v>
      </c>
      <c r="C26" s="49">
        <f>SUM(C16+C21)</f>
        <v>21043</v>
      </c>
      <c r="D26" s="108">
        <f>C26/'2006年'!C26</f>
        <v>0.9818037605561517</v>
      </c>
      <c r="E26" s="49">
        <f>SUM(E16+E21)</f>
        <v>25145</v>
      </c>
      <c r="F26" s="108">
        <f>E26/'2006年'!E26</f>
        <v>0.9132677151055097</v>
      </c>
      <c r="G26" s="49">
        <f>SUM(G16+G21)</f>
        <v>37403</v>
      </c>
      <c r="H26" s="108">
        <f>G26/'2006年'!G26</f>
        <v>1.3904977880218596</v>
      </c>
      <c r="I26" s="49">
        <f>SUM(I16+I21)</f>
        <v>23775</v>
      </c>
      <c r="J26" s="108">
        <f>I26/'2006年'!I26</f>
        <v>1.0250495817883936</v>
      </c>
      <c r="K26" s="49">
        <f>SUM(K16+K21)</f>
        <v>26569</v>
      </c>
      <c r="L26" s="108">
        <f>K26/'2006年'!K26</f>
        <v>1.2293633166759208</v>
      </c>
      <c r="M26" s="49">
        <f>SUM(M16+M21)</f>
        <v>27183</v>
      </c>
      <c r="N26" s="108">
        <f>M26/'2006年'!M26</f>
        <v>1.0945880647499395</v>
      </c>
      <c r="O26" s="25">
        <f t="shared" si="0"/>
        <v>161118</v>
      </c>
      <c r="P26" s="49">
        <f t="shared" si="0"/>
        <v>26021</v>
      </c>
      <c r="Q26" s="108">
        <f>P26/'2006年'!P26</f>
        <v>1.2041741866814752</v>
      </c>
    </row>
    <row r="27" spans="1:17" ht="14.25" thickBot="1">
      <c r="A27" s="11"/>
      <c r="B27" s="47" t="s">
        <v>10</v>
      </c>
      <c r="C27" s="50">
        <f>SUM(C17+C22)</f>
        <v>32099</v>
      </c>
      <c r="D27" s="108">
        <f>C27/'2006年'!C27</f>
        <v>0.8685499364125876</v>
      </c>
      <c r="E27" s="50">
        <f>SUM(E17+E22)</f>
        <v>41526</v>
      </c>
      <c r="F27" s="108">
        <f>E27/'2006年'!E27</f>
        <v>0.9591629325079688</v>
      </c>
      <c r="G27" s="50">
        <f>SUM(G17+G22)</f>
        <v>59406</v>
      </c>
      <c r="H27" s="108">
        <f>G27/'2006年'!G27</f>
        <v>1.225674671948502</v>
      </c>
      <c r="I27" s="50">
        <f>SUM(I17+I22)</f>
        <v>41229</v>
      </c>
      <c r="J27" s="108">
        <f>I27/'2006年'!I27</f>
        <v>1.1041510444563472</v>
      </c>
      <c r="K27" s="50">
        <f>SUM(K17+K22)</f>
        <v>43567</v>
      </c>
      <c r="L27" s="108">
        <f>K27/'2006年'!K27</f>
        <v>1.2358030294434674</v>
      </c>
      <c r="M27" s="50">
        <f>SUM(M17+M22)</f>
        <v>44364</v>
      </c>
      <c r="N27" s="108">
        <f>M27/'2006年'!M27</f>
        <v>1.0991799013899557</v>
      </c>
      <c r="O27" s="45">
        <f t="shared" si="0"/>
        <v>262191</v>
      </c>
      <c r="P27" s="50">
        <f t="shared" si="0"/>
        <v>41456</v>
      </c>
      <c r="Q27" s="108">
        <f>P27/'2006年'!P27</f>
        <v>1.1873406845195476</v>
      </c>
    </row>
    <row r="28" spans="1:17" ht="14.25" thickBot="1">
      <c r="A28" s="10"/>
      <c r="B28" s="34" t="s">
        <v>11</v>
      </c>
      <c r="C28" s="119">
        <f>C26/C27</f>
        <v>0.6555655939437366</v>
      </c>
      <c r="D28" s="8"/>
      <c r="E28" s="119">
        <f>E26/E27</f>
        <v>0.6055242498675528</v>
      </c>
      <c r="F28" s="8"/>
      <c r="G28" s="119">
        <f>G26/G27</f>
        <v>0.6296165370501297</v>
      </c>
      <c r="H28" s="8"/>
      <c r="I28" s="119">
        <f>I26/I27</f>
        <v>0.5766572073055374</v>
      </c>
      <c r="J28" s="34"/>
      <c r="K28" s="119">
        <f>K26/K27</f>
        <v>0.6098423118415315</v>
      </c>
      <c r="L28" s="108">
        <f>K28/'2006年'!K28</f>
        <v>0.9947890459772973</v>
      </c>
      <c r="M28" s="119">
        <f>M26/M27</f>
        <v>0.6127265350284014</v>
      </c>
      <c r="N28" s="121"/>
      <c r="O28" s="129">
        <f>O26/O27</f>
        <v>0.6145062187489273</v>
      </c>
      <c r="P28" s="130">
        <f>P26/P27</f>
        <v>0.6276775376302586</v>
      </c>
      <c r="Q28" s="8"/>
    </row>
    <row r="29" spans="1:17" ht="14.25" thickBot="1">
      <c r="A29" s="11"/>
      <c r="B29" s="35" t="s">
        <v>7</v>
      </c>
      <c r="C29" s="124">
        <v>2017</v>
      </c>
      <c r="D29" s="108">
        <f>C29/'2006年'!C29</f>
        <v>2.297266514806378</v>
      </c>
      <c r="E29" s="124">
        <v>1442</v>
      </c>
      <c r="F29" s="108">
        <f>E29/'2006年'!E29</f>
        <v>0.9029430181590482</v>
      </c>
      <c r="G29" s="124">
        <v>2052</v>
      </c>
      <c r="H29" s="108">
        <f>G29/'2006年'!G29</f>
        <v>1.3893026404874746</v>
      </c>
      <c r="I29" s="124">
        <v>2035</v>
      </c>
      <c r="J29" s="108">
        <f>I29/'2006年'!I29</f>
        <v>1.1907548273844353</v>
      </c>
      <c r="K29" s="131">
        <v>2011</v>
      </c>
      <c r="L29" s="108">
        <f>K29/'2006年'!K29</f>
        <v>1.279262086513995</v>
      </c>
      <c r="M29" s="124">
        <v>2181</v>
      </c>
      <c r="N29" s="108">
        <f>M29/'2006年'!M29</f>
        <v>1.7602905569007263</v>
      </c>
      <c r="O29" s="25">
        <f>SUM(C29+E29+G29+I29+K29+M29)</f>
        <v>11738</v>
      </c>
      <c r="P29" s="126">
        <v>2314</v>
      </c>
      <c r="Q29" s="108">
        <f>P29/'2006年'!P29</f>
        <v>1.6599713055954088</v>
      </c>
    </row>
    <row r="30" spans="1:17" ht="14.25" thickBot="1">
      <c r="A30" s="11"/>
      <c r="B30" s="47" t="s">
        <v>8</v>
      </c>
      <c r="C30" s="113">
        <v>2597</v>
      </c>
      <c r="D30" s="108">
        <f>C30/'2006年'!C30</f>
        <v>1.1213298791018997</v>
      </c>
      <c r="E30" s="113">
        <v>2495</v>
      </c>
      <c r="F30" s="108">
        <f>E30/'2006年'!E30</f>
        <v>0.6468758102151931</v>
      </c>
      <c r="G30" s="113">
        <v>3578</v>
      </c>
      <c r="H30" s="108">
        <f>G30/'2006年'!G30</f>
        <v>0.8592699327569645</v>
      </c>
      <c r="I30" s="113">
        <v>3097</v>
      </c>
      <c r="J30" s="108">
        <f>I30/'2006年'!I30</f>
        <v>0.9303094022228897</v>
      </c>
      <c r="K30" s="132">
        <v>2860</v>
      </c>
      <c r="L30" s="108">
        <f>K30/'2006年'!K30</f>
        <v>0.903348073278585</v>
      </c>
      <c r="M30" s="113">
        <v>3684</v>
      </c>
      <c r="N30" s="108">
        <f>M30/'2006年'!M30</f>
        <v>0.9463138967377344</v>
      </c>
      <c r="O30" s="45">
        <f>SUM(C30+E30+G30+I30+K30+M30)</f>
        <v>18311</v>
      </c>
      <c r="P30" s="115">
        <v>3157</v>
      </c>
      <c r="Q30" s="108">
        <f>P30/'2006年'!P30</f>
        <v>0.8345228654507005</v>
      </c>
    </row>
    <row r="31" spans="1:17" ht="14.25" thickBot="1">
      <c r="A31" s="11" t="s">
        <v>48</v>
      </c>
      <c r="B31" s="35" t="s">
        <v>9</v>
      </c>
      <c r="C31" s="124">
        <f>SUM(C29:C30)</f>
        <v>4614</v>
      </c>
      <c r="D31" s="108">
        <f>C31/'2006年'!C31</f>
        <v>1.4445835942391985</v>
      </c>
      <c r="E31" s="124">
        <f>SUM(E29:E30)</f>
        <v>3937</v>
      </c>
      <c r="F31" s="108">
        <f>E31/'2006年'!E31</f>
        <v>0.7218555188852218</v>
      </c>
      <c r="G31" s="124">
        <f>SUM(G29:G30)</f>
        <v>5630</v>
      </c>
      <c r="H31" s="108">
        <f>G31/'2006年'!G31</f>
        <v>0.9980499911363233</v>
      </c>
      <c r="I31" s="124">
        <f>SUM(I29:I30)</f>
        <v>5132</v>
      </c>
      <c r="J31" s="108">
        <f>I31/'2006年'!I31</f>
        <v>1.018658197697499</v>
      </c>
      <c r="K31" s="133">
        <f>SUM(K29:K30)</f>
        <v>4871</v>
      </c>
      <c r="L31" s="108">
        <f>K31/'2006年'!K31</f>
        <v>1.0280709159983115</v>
      </c>
      <c r="M31" s="124">
        <f>SUM(M29:M30)</f>
        <v>5865</v>
      </c>
      <c r="N31" s="108">
        <f>M31/'2006年'!M31</f>
        <v>1.1428293063133281</v>
      </c>
      <c r="O31" s="25">
        <f>SUM(C31+E31+G31+I31+K31+M31)</f>
        <v>30049</v>
      </c>
      <c r="P31" s="126">
        <f>SUM(P29:P30)</f>
        <v>5471</v>
      </c>
      <c r="Q31" s="108">
        <f>P31/'2006年'!P31</f>
        <v>1.0567896465134248</v>
      </c>
    </row>
    <row r="32" spans="1:17" ht="13.5">
      <c r="A32" s="11"/>
      <c r="B32" s="47" t="s">
        <v>10</v>
      </c>
      <c r="C32" s="113">
        <v>6067</v>
      </c>
      <c r="D32" s="108">
        <f>C32/'2006年'!C32</f>
        <v>1.2958137548056385</v>
      </c>
      <c r="E32" s="113">
        <v>6659</v>
      </c>
      <c r="F32" s="108">
        <f>E32/'2006年'!E32</f>
        <v>0.9025481160206018</v>
      </c>
      <c r="G32" s="113">
        <v>8771</v>
      </c>
      <c r="H32" s="108">
        <f>G32/'2006年'!G32</f>
        <v>1.125930680359435</v>
      </c>
      <c r="I32" s="113">
        <v>8761</v>
      </c>
      <c r="J32" s="108">
        <f>I32/'2006年'!I32</f>
        <v>1.2562374533983367</v>
      </c>
      <c r="K32" s="132">
        <v>7861</v>
      </c>
      <c r="L32" s="108">
        <f>K32/'2006年'!K32</f>
        <v>1.1664935450363556</v>
      </c>
      <c r="M32" s="113">
        <v>8644</v>
      </c>
      <c r="N32" s="108">
        <f>M32/'2006年'!M32</f>
        <v>1.2020581282158254</v>
      </c>
      <c r="O32" s="45">
        <f>SUM(C32+E32+G32+I32+K32+M32)</f>
        <v>46763</v>
      </c>
      <c r="P32" s="115">
        <v>8272</v>
      </c>
      <c r="Q32" s="108">
        <f>P32/'2006年'!P32</f>
        <v>1.157084906979997</v>
      </c>
    </row>
    <row r="33" spans="1:17" ht="14.25" thickBot="1">
      <c r="A33" s="10"/>
      <c r="B33" s="34" t="s">
        <v>11</v>
      </c>
      <c r="C33" s="119">
        <f>C31/C32</f>
        <v>0.7605076644140432</v>
      </c>
      <c r="D33" s="8"/>
      <c r="E33" s="119">
        <f>E31/E32</f>
        <v>0.5912299144015618</v>
      </c>
      <c r="F33" s="16"/>
      <c r="G33" s="119">
        <f>G31/G32</f>
        <v>0.641888040132254</v>
      </c>
      <c r="H33" s="8"/>
      <c r="I33" s="119">
        <f>I31/I32</f>
        <v>0.58577787923753</v>
      </c>
      <c r="J33" s="34"/>
      <c r="K33" s="119">
        <f>K31/K32</f>
        <v>0.6196412670143747</v>
      </c>
      <c r="L33" s="34"/>
      <c r="M33" s="119">
        <f>M31/M32</f>
        <v>0.6785053216103656</v>
      </c>
      <c r="N33" s="121"/>
      <c r="O33" s="129">
        <f>O31/O32</f>
        <v>0.6425806727541005</v>
      </c>
      <c r="P33" s="119">
        <f>P31/P32</f>
        <v>0.6613878143133463</v>
      </c>
      <c r="Q33" s="8"/>
    </row>
    <row r="34" spans="1:17" ht="14.25" thickBot="1">
      <c r="A34" s="87"/>
      <c r="B34" s="35" t="s">
        <v>7</v>
      </c>
      <c r="C34" s="124">
        <v>43600</v>
      </c>
      <c r="D34" s="108">
        <f>C34/'2006年'!C34</f>
        <v>1.262268029298515</v>
      </c>
      <c r="E34" s="134">
        <v>30968</v>
      </c>
      <c r="F34" s="108">
        <f>E34/'2006年'!E34</f>
        <v>0.6643070124632645</v>
      </c>
      <c r="G34" s="134">
        <v>46382</v>
      </c>
      <c r="H34" s="108">
        <f>G34/'2006年'!G34</f>
        <v>1.0956723046395163</v>
      </c>
      <c r="I34" s="124">
        <v>30321</v>
      </c>
      <c r="J34" s="108">
        <f>I34/'2006年'!I34</f>
        <v>0.8625437373766108</v>
      </c>
      <c r="K34" s="135">
        <v>42523</v>
      </c>
      <c r="L34" s="108">
        <f>K34/'2006年'!K34</f>
        <v>1.038564869089488</v>
      </c>
      <c r="M34" s="134">
        <v>38485</v>
      </c>
      <c r="N34" s="108">
        <f>M34/'2006年'!M34</f>
        <v>1.114990149495886</v>
      </c>
      <c r="O34" s="25">
        <f>SUM(C34+E34+G34+I34+K34+M34)</f>
        <v>232279</v>
      </c>
      <c r="P34" s="126">
        <v>34690</v>
      </c>
      <c r="Q34" s="108">
        <f>P34/'2006年'!P34</f>
        <v>0.9131350355356673</v>
      </c>
    </row>
    <row r="35" spans="1:17" ht="14.25" thickBot="1">
      <c r="A35" s="11"/>
      <c r="B35" s="47" t="s">
        <v>8</v>
      </c>
      <c r="C35" s="113">
        <v>10144</v>
      </c>
      <c r="D35" s="108">
        <f>C35/'2006年'!C35</f>
        <v>1.5138039098641993</v>
      </c>
      <c r="E35" s="113">
        <v>5003</v>
      </c>
      <c r="F35" s="108">
        <f>E35/'2006年'!E35</f>
        <v>0.5387680379065259</v>
      </c>
      <c r="G35" s="113">
        <v>7976</v>
      </c>
      <c r="H35" s="108">
        <f>G35/'2006年'!G35</f>
        <v>0.939679547596607</v>
      </c>
      <c r="I35" s="113">
        <v>6327</v>
      </c>
      <c r="J35" s="108">
        <f>I35/'2006年'!I35</f>
        <v>0.9609659781287971</v>
      </c>
      <c r="K35" s="127">
        <v>7348</v>
      </c>
      <c r="L35" s="108">
        <f>K35/'2006年'!K35</f>
        <v>1.052269798081054</v>
      </c>
      <c r="M35" s="113">
        <v>6897</v>
      </c>
      <c r="N35" s="108">
        <f>M35/'2006年'!M35</f>
        <v>0.9766355140186916</v>
      </c>
      <c r="O35" s="45">
        <f>SUM(C35+E35+G35+I35+K35+M35)</f>
        <v>43695</v>
      </c>
      <c r="P35" s="115">
        <v>5796</v>
      </c>
      <c r="Q35" s="108">
        <f>P35/'2006年'!P35</f>
        <v>1.0294849023090586</v>
      </c>
    </row>
    <row r="36" spans="1:17" ht="14.25" thickBot="1">
      <c r="A36" s="11" t="s">
        <v>49</v>
      </c>
      <c r="B36" s="35" t="s">
        <v>9</v>
      </c>
      <c r="C36" s="124">
        <f>SUM(C34:C35)</f>
        <v>53744</v>
      </c>
      <c r="D36" s="108">
        <f>C36/'2006年'!C36</f>
        <v>1.3031375781969836</v>
      </c>
      <c r="E36" s="124">
        <f>SUM(E34:E35)</f>
        <v>35971</v>
      </c>
      <c r="F36" s="108">
        <f>E36/'2006年'!E36</f>
        <v>0.6434538396866</v>
      </c>
      <c r="G36" s="124">
        <f>SUM(G34:G35)</f>
        <v>54358</v>
      </c>
      <c r="H36" s="108">
        <f>G36/'2006年'!G36</f>
        <v>1.0696182605273514</v>
      </c>
      <c r="I36" s="124">
        <f>SUM(I34:I35)</f>
        <v>36648</v>
      </c>
      <c r="J36" s="108">
        <f>I36/'2006年'!I36</f>
        <v>0.8780698181469679</v>
      </c>
      <c r="K36" s="124">
        <f>SUM(K34:K35)</f>
        <v>49871</v>
      </c>
      <c r="L36" s="108">
        <f>K36/'2006年'!K36</f>
        <v>1.0405616875665074</v>
      </c>
      <c r="M36" s="124">
        <f>SUM(M34:M35)</f>
        <v>45382</v>
      </c>
      <c r="N36" s="108">
        <f>M36/'2006年'!M36</f>
        <v>1.0914906921929868</v>
      </c>
      <c r="O36" s="25">
        <f>SUM(C36+E36+G36+I36+K36+M36)</f>
        <v>275974</v>
      </c>
      <c r="P36" s="126">
        <f>SUM(P34:P35)</f>
        <v>40486</v>
      </c>
      <c r="Q36" s="108">
        <f>P36/'2006年'!P36</f>
        <v>0.9281522237505732</v>
      </c>
    </row>
    <row r="37" spans="1:17" ht="13.5">
      <c r="A37" s="11"/>
      <c r="B37" s="47" t="s">
        <v>10</v>
      </c>
      <c r="C37" s="113">
        <v>76926</v>
      </c>
      <c r="D37" s="108">
        <f>C37/'2006年'!C37</f>
        <v>1.2937654518239459</v>
      </c>
      <c r="E37" s="113">
        <v>62070</v>
      </c>
      <c r="F37" s="108">
        <f>E37/'2006年'!E37</f>
        <v>0.8838480926139519</v>
      </c>
      <c r="G37" s="113">
        <v>89565</v>
      </c>
      <c r="H37" s="108">
        <f>G37/'2006年'!G37</f>
        <v>1.3107520744610792</v>
      </c>
      <c r="I37" s="113">
        <v>55078</v>
      </c>
      <c r="J37" s="108">
        <f>I37/'2006年'!I37</f>
        <v>0.9678088209453524</v>
      </c>
      <c r="K37" s="127">
        <v>74208</v>
      </c>
      <c r="L37" s="108">
        <f>K37/'2006年'!K37</f>
        <v>1.205771480566749</v>
      </c>
      <c r="M37" s="113">
        <v>67635</v>
      </c>
      <c r="N37" s="108">
        <f>M37/'2006年'!M37</f>
        <v>1.2534981559389884</v>
      </c>
      <c r="O37" s="45">
        <f>SUM(C37+E37+G37+I37+K37+M37)</f>
        <v>425482</v>
      </c>
      <c r="P37" s="115">
        <v>68390</v>
      </c>
      <c r="Q37" s="108">
        <f>P37/'2006年'!P37</f>
        <v>1.1788127413127414</v>
      </c>
    </row>
    <row r="38" spans="1:17" ht="14.25" thickBot="1">
      <c r="A38" s="10"/>
      <c r="B38" s="34" t="s">
        <v>11</v>
      </c>
      <c r="C38" s="119">
        <f>C36/C37</f>
        <v>0.6986454514728441</v>
      </c>
      <c r="D38" s="34"/>
      <c r="E38" s="119">
        <f>E36/E37</f>
        <v>0.5795231190591268</v>
      </c>
      <c r="F38" s="34"/>
      <c r="G38" s="119">
        <f>G36/G37</f>
        <v>0.6069111818232569</v>
      </c>
      <c r="H38" s="34"/>
      <c r="I38" s="119">
        <f>I36/I37</f>
        <v>0.6653836377500999</v>
      </c>
      <c r="J38" s="34"/>
      <c r="K38" s="119">
        <f>K36/K37</f>
        <v>0.6720434454506252</v>
      </c>
      <c r="L38" s="34"/>
      <c r="M38" s="119">
        <f>M36/M37</f>
        <v>0.6709839580099061</v>
      </c>
      <c r="N38" s="136"/>
      <c r="O38" s="129">
        <f>O36/O37</f>
        <v>0.6486149825374516</v>
      </c>
      <c r="P38" s="130">
        <f>P36/P37</f>
        <v>0.5919871326217283</v>
      </c>
      <c r="Q38" s="34"/>
    </row>
    <row r="39" spans="13:17" ht="14.25" thickBot="1">
      <c r="M39" s="9"/>
      <c r="N39" s="1"/>
      <c r="O39" s="9"/>
      <c r="P39" s="9"/>
      <c r="Q39" s="1"/>
    </row>
    <row r="40" spans="1:17" ht="13.5">
      <c r="A40" s="19" t="s">
        <v>1</v>
      </c>
      <c r="B40" s="54" t="s">
        <v>2</v>
      </c>
      <c r="C40" s="166" t="s">
        <v>25</v>
      </c>
      <c r="D40" s="165"/>
      <c r="E40" s="166" t="s">
        <v>26</v>
      </c>
      <c r="F40" s="165"/>
      <c r="G40" s="166" t="s">
        <v>27</v>
      </c>
      <c r="H40" s="165"/>
      <c r="I40" s="166" t="s">
        <v>28</v>
      </c>
      <c r="J40" s="165"/>
      <c r="K40" s="166" t="s">
        <v>29</v>
      </c>
      <c r="L40" s="165"/>
      <c r="M40" s="166" t="s">
        <v>31</v>
      </c>
      <c r="N40" s="165"/>
      <c r="O40" s="30" t="s">
        <v>30</v>
      </c>
      <c r="P40" s="41" t="s">
        <v>32</v>
      </c>
      <c r="Q40" s="3"/>
    </row>
    <row r="41" spans="1:17" ht="14.25" thickBot="1">
      <c r="A41" s="10"/>
      <c r="B41" s="34"/>
      <c r="C41" s="63" t="s">
        <v>5</v>
      </c>
      <c r="D41" s="18" t="s">
        <v>6</v>
      </c>
      <c r="E41" s="63" t="s">
        <v>5</v>
      </c>
      <c r="F41" s="18" t="s">
        <v>6</v>
      </c>
      <c r="G41" s="63" t="s">
        <v>5</v>
      </c>
      <c r="H41" s="18" t="s">
        <v>6</v>
      </c>
      <c r="I41" s="63" t="s">
        <v>5</v>
      </c>
      <c r="J41" s="18" t="s">
        <v>6</v>
      </c>
      <c r="K41" s="62" t="s">
        <v>5</v>
      </c>
      <c r="L41" s="51" t="s">
        <v>6</v>
      </c>
      <c r="M41" s="61" t="s">
        <v>5</v>
      </c>
      <c r="N41" s="34" t="s">
        <v>6</v>
      </c>
      <c r="O41" s="60" t="s">
        <v>5</v>
      </c>
      <c r="P41" s="60" t="s">
        <v>5</v>
      </c>
      <c r="Q41" s="4"/>
    </row>
    <row r="42" spans="1:17" ht="14.25" thickBot="1">
      <c r="A42" s="11"/>
      <c r="B42" s="35" t="s">
        <v>7</v>
      </c>
      <c r="C42" s="124">
        <v>4350</v>
      </c>
      <c r="D42" s="108">
        <f>C42/'2006年'!C42</f>
        <v>0.9552042160737813</v>
      </c>
      <c r="E42" s="124">
        <v>4177</v>
      </c>
      <c r="F42" s="108">
        <f>E42/'2006年'!E42</f>
        <v>0.6498133167392657</v>
      </c>
      <c r="G42" s="124">
        <v>4855</v>
      </c>
      <c r="H42" s="108">
        <f>G42/'2006年'!G42</f>
        <v>0.8055417288866766</v>
      </c>
      <c r="I42" s="137">
        <v>4727</v>
      </c>
      <c r="J42" s="108">
        <f>I42/'2006年'!I42</f>
        <v>0.7536670918367347</v>
      </c>
      <c r="K42" s="124">
        <v>4318</v>
      </c>
      <c r="L42" s="108">
        <f>K42/'2006年'!K42</f>
        <v>0.5609977913472781</v>
      </c>
      <c r="M42" s="134">
        <f>SUM(O4+O42)</f>
        <v>64204</v>
      </c>
      <c r="N42" s="108">
        <f aca="true" t="shared" si="1" ref="N42:N75">M42/P42</f>
        <v>0.8496413731043062</v>
      </c>
      <c r="O42" s="53">
        <f>SUM(P4+C42+E42+G42+I42+K42)</f>
        <v>27612</v>
      </c>
      <c r="P42" s="71">
        <f>'2006年'!C4+'2006年'!E4+'2006年'!G4+'2006年'!I4+'2006年'!K4+'2006年'!M4+'2006年'!P4+'2006年'!C42+'2006年'!E42+'2006年'!G42+'2006年'!I42+'2006年'!K42</f>
        <v>75566</v>
      </c>
      <c r="Q42" s="36"/>
    </row>
    <row r="43" spans="1:16" ht="14.25" thickBot="1">
      <c r="A43" s="11"/>
      <c r="B43" s="47" t="s">
        <v>8</v>
      </c>
      <c r="C43" s="113">
        <v>2966</v>
      </c>
      <c r="D43" s="108">
        <f>C43/'2006年'!C43</f>
        <v>0.6740909090909091</v>
      </c>
      <c r="E43" s="113">
        <v>1760</v>
      </c>
      <c r="F43" s="108">
        <f>E43/'2006年'!E43</f>
        <v>0.4050632911392405</v>
      </c>
      <c r="G43" s="113">
        <v>2253</v>
      </c>
      <c r="H43" s="108">
        <f>G43/'2006年'!G43</f>
        <v>0.805793991416309</v>
      </c>
      <c r="I43" s="128">
        <v>2599</v>
      </c>
      <c r="J43" s="108">
        <f>I43/'2006年'!I43</f>
        <v>0.7122499314880789</v>
      </c>
      <c r="K43" s="113">
        <v>2958</v>
      </c>
      <c r="L43" s="108">
        <f>K43/'2006年'!K43</f>
        <v>0.6866295264623955</v>
      </c>
      <c r="M43" s="134">
        <f>SUM(O5+O43)</f>
        <v>39328</v>
      </c>
      <c r="N43" s="108">
        <f t="shared" si="1"/>
        <v>0.8011897243669404</v>
      </c>
      <c r="O43" s="45">
        <f>SUM(P5+C43+E43+G43+I43+K43)</f>
        <v>14783</v>
      </c>
      <c r="P43" s="71">
        <f>'2006年'!C5+'2006年'!E5+'2006年'!G5+'2006年'!I5+'2006年'!K5+'2006年'!M5+'2006年'!P5+'2006年'!C43+'2006年'!E43+'2006年'!G43+'2006年'!I43+'2006年'!K43</f>
        <v>49087</v>
      </c>
    </row>
    <row r="44" spans="1:16" ht="14.25" thickBot="1">
      <c r="A44" s="11" t="s">
        <v>44</v>
      </c>
      <c r="B44" s="35" t="s">
        <v>9</v>
      </c>
      <c r="C44" s="124">
        <f>SUM(C42:C43)</f>
        <v>7316</v>
      </c>
      <c r="D44" s="108">
        <f>C44/'2006年'!C44</f>
        <v>0.8170649988831807</v>
      </c>
      <c r="E44" s="124">
        <f>SUM(E42:E43)</f>
        <v>5937</v>
      </c>
      <c r="F44" s="108">
        <f>E44/'2006年'!E44</f>
        <v>0.5510999721526038</v>
      </c>
      <c r="G44" s="124">
        <f>SUM(G42:G43)</f>
        <v>7108</v>
      </c>
      <c r="H44" s="108">
        <f>G44/'2006年'!G44</f>
        <v>0.8056216706335714</v>
      </c>
      <c r="I44" s="138">
        <f>SUM(I42:I43)</f>
        <v>7326</v>
      </c>
      <c r="J44" s="108">
        <f>I44/'2006年'!I44</f>
        <v>0.7384336256425763</v>
      </c>
      <c r="K44" s="124">
        <f>SUM(K42:K43)</f>
        <v>7276</v>
      </c>
      <c r="L44" s="108">
        <f>K44/'2006年'!K44</f>
        <v>0.6060807996668055</v>
      </c>
      <c r="M44" s="134">
        <f>SUM(O6+O44)</f>
        <v>103532</v>
      </c>
      <c r="N44" s="108">
        <f t="shared" si="1"/>
        <v>0.8305616391101698</v>
      </c>
      <c r="O44" s="139">
        <f>SUM(O42:O43)</f>
        <v>42395</v>
      </c>
      <c r="P44" s="71">
        <f>'2006年'!C6+'2006年'!E6+'2006年'!G6+'2006年'!I6+'2006年'!K6+'2006年'!M6+'2006年'!P6+'2006年'!C44+'2006年'!E44+'2006年'!G44+'2006年'!I44+'2006年'!K44</f>
        <v>124653</v>
      </c>
    </row>
    <row r="45" spans="1:16" ht="13.5">
      <c r="A45" s="11"/>
      <c r="B45" s="47" t="s">
        <v>10</v>
      </c>
      <c r="C45" s="113">
        <v>16862</v>
      </c>
      <c r="D45" s="108">
        <f>C45/'2006年'!C45</f>
        <v>1.0768936007152894</v>
      </c>
      <c r="E45" s="113">
        <v>13890</v>
      </c>
      <c r="F45" s="108">
        <f>E45/'2006年'!E45</f>
        <v>0.74745735349513</v>
      </c>
      <c r="G45" s="128">
        <v>15736</v>
      </c>
      <c r="H45" s="108">
        <f>G45/'2006年'!G45</f>
        <v>0.9398554619841127</v>
      </c>
      <c r="I45" s="128">
        <v>15492</v>
      </c>
      <c r="J45" s="108">
        <f>I45/'2006年'!I45</f>
        <v>0.9581890153389411</v>
      </c>
      <c r="K45" s="113">
        <v>16363</v>
      </c>
      <c r="L45" s="108">
        <f>K45/'2006年'!K45</f>
        <v>0.8552686598369225</v>
      </c>
      <c r="M45" s="134">
        <f>SUM(O7+O45)</f>
        <v>210979</v>
      </c>
      <c r="N45" s="108">
        <f t="shared" si="1"/>
        <v>0.9955972290384688</v>
      </c>
      <c r="O45" s="45">
        <f>SUM(P7+C45+E45+G45+I45+K45)</f>
        <v>94962</v>
      </c>
      <c r="P45" s="71">
        <f>'2006年'!C7+'2006年'!E7+'2006年'!G7+'2006年'!I7+'2006年'!K7+'2006年'!M7+'2006年'!P7+'2006年'!C45+'2006年'!E45+'2006年'!G45+'2006年'!I45+'2006年'!K45</f>
        <v>211912</v>
      </c>
    </row>
    <row r="46" spans="1:16" ht="14.25" thickBot="1">
      <c r="A46" s="10"/>
      <c r="B46" s="34" t="s">
        <v>11</v>
      </c>
      <c r="C46" s="119">
        <f>C44/C45</f>
        <v>0.4338749851737635</v>
      </c>
      <c r="D46" s="8"/>
      <c r="E46" s="119">
        <f>E44/E45</f>
        <v>0.4274298056155508</v>
      </c>
      <c r="F46" s="8"/>
      <c r="G46" s="119">
        <v>0.548</v>
      </c>
      <c r="H46" s="120"/>
      <c r="I46" s="140">
        <f>I44/I45</f>
        <v>0.4728892331525949</v>
      </c>
      <c r="J46" s="8"/>
      <c r="K46" s="119">
        <f>K44/K45</f>
        <v>0.4446617368453218</v>
      </c>
      <c r="L46" s="34"/>
      <c r="M46" s="119">
        <f>M44/M45</f>
        <v>0.4907218253949445</v>
      </c>
      <c r="N46" s="141" t="e">
        <f t="shared" si="1"/>
        <v>#DIV/0!</v>
      </c>
      <c r="O46" s="129">
        <f>O44/O45</f>
        <v>0.4464417345885723</v>
      </c>
      <c r="P46" s="70"/>
    </row>
    <row r="47" spans="1:16" ht="14.25" thickBot="1">
      <c r="A47" s="11"/>
      <c r="B47" s="37" t="s">
        <v>7</v>
      </c>
      <c r="C47" s="109">
        <v>6559</v>
      </c>
      <c r="D47" s="108">
        <f>C47/'2006年'!C47</f>
        <v>0.7096948712399913</v>
      </c>
      <c r="E47" s="109">
        <v>7366</v>
      </c>
      <c r="F47" s="108">
        <f>E47/'2006年'!E47</f>
        <v>0.8457917097255713</v>
      </c>
      <c r="G47" s="109">
        <v>5675</v>
      </c>
      <c r="H47" s="108">
        <f>G47/'2006年'!G47</f>
        <v>0.7267255730567295</v>
      </c>
      <c r="I47" s="107">
        <v>7450</v>
      </c>
      <c r="J47" s="108">
        <f>I47/'2006年'!I47</f>
        <v>0.8860608943862988</v>
      </c>
      <c r="K47" s="109">
        <v>8090</v>
      </c>
      <c r="L47" s="108">
        <f>K47/'2006年'!K47</f>
        <v>0.969442780107849</v>
      </c>
      <c r="M47" s="134">
        <f>SUM(O9+O47)</f>
        <v>88346</v>
      </c>
      <c r="N47" s="108">
        <f t="shared" si="1"/>
        <v>0.9483661814590579</v>
      </c>
      <c r="O47" s="40">
        <f>SUM(P9+C47+E47+G47+I47+K47)</f>
        <v>41829</v>
      </c>
      <c r="P47" s="71">
        <f>'2006年'!C9+'2006年'!E9+'2006年'!G9+'2006年'!I9+'2006年'!K9+'2006年'!M9+'2006年'!P9+'2006年'!C47+'2006年'!E47+'2006年'!G47+'2006年'!I47+'2006年'!K47</f>
        <v>93156</v>
      </c>
    </row>
    <row r="48" spans="1:16" ht="14.25" thickBot="1">
      <c r="A48" s="11"/>
      <c r="B48" s="35" t="s">
        <v>8</v>
      </c>
      <c r="C48" s="128">
        <v>1144</v>
      </c>
      <c r="D48" s="108">
        <f>C48/'2006年'!C48</f>
        <v>1.1916666666666667</v>
      </c>
      <c r="E48" s="124">
        <v>860</v>
      </c>
      <c r="F48" s="108">
        <f>E48/'2006年'!E48</f>
        <v>1.2181303116147308</v>
      </c>
      <c r="G48" s="124">
        <v>690</v>
      </c>
      <c r="H48" s="108">
        <f>G48/'2006年'!G48</f>
        <v>0.7761529808773904</v>
      </c>
      <c r="I48" s="116">
        <v>649</v>
      </c>
      <c r="J48" s="108">
        <f>I48/'2006年'!I48</f>
        <v>0.7366628830874007</v>
      </c>
      <c r="K48" s="124">
        <v>488</v>
      </c>
      <c r="L48" s="108">
        <f>K48/'2006年'!K48</f>
        <v>0.43493761140819964</v>
      </c>
      <c r="M48" s="134">
        <f>SUM(O10+O48)</f>
        <v>10177</v>
      </c>
      <c r="N48" s="108">
        <f t="shared" si="1"/>
        <v>0.8194041867954911</v>
      </c>
      <c r="O48" s="59">
        <f>SUM(P10+C48+E48+G48+I48+K48)</f>
        <v>4723</v>
      </c>
      <c r="P48" s="71">
        <f>'2006年'!C10+'2006年'!E10+'2006年'!G10+'2006年'!I10+'2006年'!K10+'2006年'!M10+'2006年'!P10+'2006年'!C48+'2006年'!E48+'2006年'!G48+'2006年'!I48+'2006年'!K48</f>
        <v>12420</v>
      </c>
    </row>
    <row r="49" spans="1:16" ht="14.25" thickBot="1">
      <c r="A49" s="11" t="s">
        <v>45</v>
      </c>
      <c r="B49" s="47" t="s">
        <v>9</v>
      </c>
      <c r="C49" s="116">
        <f>SUM(C47:C48)</f>
        <v>7703</v>
      </c>
      <c r="D49" s="108">
        <f>C49/'2006年'!C49</f>
        <v>0.7550480297980788</v>
      </c>
      <c r="E49" s="113">
        <f>SUM(E47:E48)</f>
        <v>8226</v>
      </c>
      <c r="F49" s="108">
        <f>E49/'2006年'!E49</f>
        <v>0.8737121614445035</v>
      </c>
      <c r="G49" s="113">
        <f>SUM(G47:G48)</f>
        <v>6365</v>
      </c>
      <c r="H49" s="108">
        <f>G49/'2006年'!G49</f>
        <v>0.7317774200965739</v>
      </c>
      <c r="I49" s="113">
        <f>SUM(I47:I48)</f>
        <v>8099</v>
      </c>
      <c r="J49" s="108">
        <f>I49/'2006年'!I49</f>
        <v>0.8718914845516202</v>
      </c>
      <c r="K49" s="113">
        <f>SUM(K47:K48)</f>
        <v>8578</v>
      </c>
      <c r="L49" s="108">
        <f>K49/'2006年'!K49</f>
        <v>0.9060948558149361</v>
      </c>
      <c r="M49" s="134">
        <f>SUM(O11+O49)</f>
        <v>98523</v>
      </c>
      <c r="N49" s="108">
        <f t="shared" si="1"/>
        <v>0.9331950443282564</v>
      </c>
      <c r="O49" s="142">
        <f>SUM(O47:O48)</f>
        <v>46552</v>
      </c>
      <c r="P49" s="71">
        <f>'2006年'!C11+'2006年'!E11+'2006年'!G11+'2006年'!I11+'2006年'!K11+'2006年'!M11+'2006年'!P11+'2006年'!C49+'2006年'!E49+'2006年'!G49+'2006年'!I49+'2006年'!K49</f>
        <v>105576</v>
      </c>
    </row>
    <row r="50" spans="1:16" ht="13.5">
      <c r="A50" s="11"/>
      <c r="B50" s="47" t="s">
        <v>10</v>
      </c>
      <c r="C50" s="113">
        <v>14350</v>
      </c>
      <c r="D50" s="108">
        <f>C50/'2006年'!C50</f>
        <v>0.9276018099547512</v>
      </c>
      <c r="E50" s="113">
        <v>15311</v>
      </c>
      <c r="F50" s="108">
        <f>E50/'2006年'!E50</f>
        <v>0.8917816995748151</v>
      </c>
      <c r="G50" s="113">
        <v>12573</v>
      </c>
      <c r="H50" s="108">
        <f>G50/'2006年'!G50</f>
        <v>0.9532221379833207</v>
      </c>
      <c r="I50" s="128">
        <v>13329</v>
      </c>
      <c r="J50" s="108">
        <f>I50/'2006年'!I50</f>
        <v>0.8795117123061695</v>
      </c>
      <c r="K50" s="113">
        <v>15185</v>
      </c>
      <c r="L50" s="108">
        <f>K50/'2006年'!K50</f>
        <v>1.1006015800536348</v>
      </c>
      <c r="M50" s="134">
        <f>SUM(O12+O50)</f>
        <v>177598</v>
      </c>
      <c r="N50" s="108">
        <f t="shared" si="1"/>
        <v>1.0770303706578692</v>
      </c>
      <c r="O50" s="45">
        <f>SUM(P12+C50+E50+G50+I50+K50)</f>
        <v>84409</v>
      </c>
      <c r="P50" s="71">
        <f>'2006年'!C12+'2006年'!E12+'2006年'!G12+'2006年'!I12+'2006年'!K12+'2006年'!M12+'2006年'!P12+'2006年'!C50+'2006年'!E50+'2006年'!G50+'2006年'!I50+'2006年'!K50</f>
        <v>164896</v>
      </c>
    </row>
    <row r="51" spans="1:16" ht="14.25" thickBot="1">
      <c r="A51" s="10"/>
      <c r="B51" s="34" t="s">
        <v>11</v>
      </c>
      <c r="C51" s="119">
        <f>C49/C50</f>
        <v>0.5367944250871081</v>
      </c>
      <c r="D51" s="8"/>
      <c r="E51" s="119">
        <f>E49/E50</f>
        <v>0.5372607928939978</v>
      </c>
      <c r="F51" s="8"/>
      <c r="G51" s="119">
        <f>G49/G50</f>
        <v>0.5062435377396007</v>
      </c>
      <c r="H51" s="89"/>
      <c r="I51" s="140">
        <f>I49/I50</f>
        <v>0.6076224773051242</v>
      </c>
      <c r="J51" s="8"/>
      <c r="K51" s="119">
        <f>K49/K50</f>
        <v>0.5648995719459994</v>
      </c>
      <c r="L51" s="34"/>
      <c r="M51" s="119">
        <f>M49/M50</f>
        <v>0.5547528688386131</v>
      </c>
      <c r="N51" s="51"/>
      <c r="O51" s="129">
        <f>O49/O50</f>
        <v>0.5515051712495113</v>
      </c>
      <c r="P51" s="70"/>
    </row>
    <row r="52" spans="1:17" ht="14.25" thickBot="1">
      <c r="A52" s="11"/>
      <c r="B52" s="35" t="s">
        <v>7</v>
      </c>
      <c r="C52" s="124">
        <v>15942</v>
      </c>
      <c r="D52" s="108">
        <f>C52/'2006年'!C52</f>
        <v>1.2835748792270532</v>
      </c>
      <c r="E52" s="124">
        <v>14815</v>
      </c>
      <c r="F52" s="108">
        <f>E52/'2006年'!E52</f>
        <v>0.8926311984093511</v>
      </c>
      <c r="G52" s="124">
        <v>16492</v>
      </c>
      <c r="H52" s="108">
        <f>G52/'2006年'!G52</f>
        <v>1.6450872817955111</v>
      </c>
      <c r="I52" s="133">
        <v>19695</v>
      </c>
      <c r="J52" s="108">
        <f>I52/'2006年'!I52</f>
        <v>1.6572702793672165</v>
      </c>
      <c r="K52" s="124">
        <v>15292</v>
      </c>
      <c r="L52" s="108">
        <f>K52/'2006年'!K52</f>
        <v>0.8308611790274382</v>
      </c>
      <c r="M52" s="134">
        <f>SUM(O14+O52)</f>
        <v>204792</v>
      </c>
      <c r="N52" s="108">
        <f t="shared" si="1"/>
        <v>1.1320041346297351</v>
      </c>
      <c r="O52" s="25">
        <f>SUM(P14+C52+E52+G52+I52+K52)</f>
        <v>100540</v>
      </c>
      <c r="P52" s="71">
        <f>'2006年'!C14+'2006年'!E14+'2006年'!G14+'2006年'!I14+'2006年'!K14+'2006年'!M14+'2006年'!P14+'2006年'!C52+'2006年'!E52+'2006年'!G52+'2006年'!I52+'2006年'!K52</f>
        <v>180911</v>
      </c>
      <c r="Q52" s="3"/>
    </row>
    <row r="53" spans="1:17" ht="14.25" thickBot="1">
      <c r="A53" s="11"/>
      <c r="B53" s="47" t="s">
        <v>8</v>
      </c>
      <c r="C53" s="113">
        <v>3830</v>
      </c>
      <c r="D53" s="108">
        <f>C53/'2006年'!C53</f>
        <v>0.7140193885160329</v>
      </c>
      <c r="E53" s="113">
        <v>2822</v>
      </c>
      <c r="F53" s="108">
        <f>E53/'2006年'!E53</f>
        <v>0.722663252240717</v>
      </c>
      <c r="G53" s="113">
        <v>3715</v>
      </c>
      <c r="H53" s="108">
        <f>G53/'2006年'!G53</f>
        <v>1.1778693722257452</v>
      </c>
      <c r="I53" s="143">
        <v>3222</v>
      </c>
      <c r="J53" s="108">
        <f>I53/'2006年'!I53</f>
        <v>0.7973273942093542</v>
      </c>
      <c r="K53" s="113">
        <v>3258</v>
      </c>
      <c r="L53" s="108">
        <f>K53/'2006年'!K53</f>
        <v>0.695410885805763</v>
      </c>
      <c r="M53" s="134">
        <f>SUM(O15+O53)</f>
        <v>44106</v>
      </c>
      <c r="N53" s="108">
        <f t="shared" si="1"/>
        <v>0.911921597816648</v>
      </c>
      <c r="O53" s="45">
        <f>SUM(P15+C53+E53+G53+I53+K53)</f>
        <v>19960</v>
      </c>
      <c r="P53" s="71">
        <f>'2006年'!C15+'2006年'!E15+'2006年'!G15+'2006年'!I15+'2006年'!K15+'2006年'!M15+'2006年'!P15+'2006年'!C53+'2006年'!E53+'2006年'!G53+'2006年'!I53+'2006年'!K53</f>
        <v>48366</v>
      </c>
      <c r="Q53" s="3"/>
    </row>
    <row r="54" spans="1:16" ht="14.25" thickBot="1">
      <c r="A54" s="11" t="s">
        <v>46</v>
      </c>
      <c r="B54" s="35" t="s">
        <v>9</v>
      </c>
      <c r="C54" s="124">
        <f>SUM(C52:C53)</f>
        <v>19772</v>
      </c>
      <c r="D54" s="108">
        <f>C54/'2006年'!C54</f>
        <v>1.1117858749437697</v>
      </c>
      <c r="E54" s="124">
        <f>SUM(E52:E53)</f>
        <v>17637</v>
      </c>
      <c r="F54" s="108">
        <f>E54/'2006年'!E54</f>
        <v>0.860257535850161</v>
      </c>
      <c r="G54" s="124">
        <f>SUM(G52:G53)</f>
        <v>20207</v>
      </c>
      <c r="H54" s="108">
        <f>G54/'2006年'!G54</f>
        <v>1.5332726307003566</v>
      </c>
      <c r="I54" s="133">
        <f>SUM(I52:I53)</f>
        <v>22917</v>
      </c>
      <c r="J54" s="108">
        <f>I54/'2006年'!I54</f>
        <v>1.4390580847723704</v>
      </c>
      <c r="K54" s="124">
        <f>SUM(K52:K53)</f>
        <v>18550</v>
      </c>
      <c r="L54" s="108">
        <f>K54/'2006年'!K54</f>
        <v>0.8033780857514076</v>
      </c>
      <c r="M54" s="134">
        <f>SUM(O16+O54)</f>
        <v>248898</v>
      </c>
      <c r="N54" s="108">
        <f t="shared" si="1"/>
        <v>1.0855777073147328</v>
      </c>
      <c r="O54" s="139">
        <f>SUM(O52:O53)</f>
        <v>120500</v>
      </c>
      <c r="P54" s="71">
        <f>'2006年'!C16+'2006年'!E16+'2006年'!G16+'2006年'!I16+'2006年'!K16+'2006年'!M16+'2006年'!P16+'2006年'!C54+'2006年'!E54+'2006年'!G54+'2006年'!I54+'2006年'!K54</f>
        <v>229277</v>
      </c>
    </row>
    <row r="55" spans="1:17" ht="13.5">
      <c r="A55" s="11"/>
      <c r="B55" s="47" t="s">
        <v>10</v>
      </c>
      <c r="C55" s="113">
        <v>32772</v>
      </c>
      <c r="D55" s="108">
        <f>C55/'2006年'!C55</f>
        <v>1.132842476407757</v>
      </c>
      <c r="E55" s="113">
        <v>31446</v>
      </c>
      <c r="F55" s="108">
        <f>E55/'2006年'!E55</f>
        <v>1.060716454159077</v>
      </c>
      <c r="G55" s="113">
        <v>31795</v>
      </c>
      <c r="H55" s="108">
        <f>G55/'2006年'!G55</f>
        <v>1.527650987363667</v>
      </c>
      <c r="I55" s="143">
        <v>37602</v>
      </c>
      <c r="J55" s="108">
        <f>I55/'2006年'!I55</f>
        <v>1.5432792940693618</v>
      </c>
      <c r="K55" s="113">
        <v>31745</v>
      </c>
      <c r="L55" s="108">
        <f>K55/'2006年'!K55</f>
        <v>0.9398685457129322</v>
      </c>
      <c r="M55" s="134">
        <f>SUM(O17+O55)</f>
        <v>401267</v>
      </c>
      <c r="N55" s="108">
        <f t="shared" si="1"/>
        <v>1.1220861949397105</v>
      </c>
      <c r="O55" s="45">
        <f>SUM(P17+C55+E55+G55+I55+K55)</f>
        <v>197704</v>
      </c>
      <c r="P55" s="71">
        <f>'2006年'!C17+'2006年'!E17+'2006年'!G17+'2006年'!I17+'2006年'!K17+'2006年'!M17+'2006年'!P17+'2006年'!C55+'2006年'!E55+'2006年'!G55+'2006年'!I55+'2006年'!K55</f>
        <v>357608</v>
      </c>
      <c r="Q55" s="3"/>
    </row>
    <row r="56" spans="1:16" ht="14.25" thickBot="1">
      <c r="A56" s="10"/>
      <c r="B56" s="34" t="s">
        <v>11</v>
      </c>
      <c r="C56" s="119">
        <f>C54/C55</f>
        <v>0.603319907237886</v>
      </c>
      <c r="D56" s="8"/>
      <c r="E56" s="119">
        <f>E54/E55</f>
        <v>0.5608662468994466</v>
      </c>
      <c r="F56" s="8"/>
      <c r="G56" s="119">
        <f>G54/G55</f>
        <v>0.6355401792734706</v>
      </c>
      <c r="H56" s="8"/>
      <c r="I56" s="119">
        <f>I54/I55</f>
        <v>0.609462262645604</v>
      </c>
      <c r="J56" s="8"/>
      <c r="K56" s="119">
        <f>K54/K55</f>
        <v>0.5843439911797134</v>
      </c>
      <c r="L56" s="34"/>
      <c r="M56" s="119">
        <f>M54/M55</f>
        <v>0.6202802622692621</v>
      </c>
      <c r="N56" s="8"/>
      <c r="O56" s="129">
        <f>O54/O55</f>
        <v>0.6094970258568365</v>
      </c>
      <c r="P56" s="70"/>
    </row>
    <row r="57" spans="1:16" ht="14.25" thickBot="1">
      <c r="A57" s="11"/>
      <c r="B57" s="35" t="s">
        <v>7</v>
      </c>
      <c r="C57" s="124">
        <v>4233</v>
      </c>
      <c r="D57" s="108">
        <f>C57/'2006年'!C57</f>
        <v>1.272317403065825</v>
      </c>
      <c r="E57" s="124">
        <v>3005</v>
      </c>
      <c r="F57" s="108">
        <f>E57/'2006年'!E57</f>
        <v>0.8730389308541545</v>
      </c>
      <c r="G57" s="124">
        <v>3863</v>
      </c>
      <c r="H57" s="108">
        <f>G57/'2006年'!G57</f>
        <v>1.2151620006291286</v>
      </c>
      <c r="I57" s="133">
        <v>4427</v>
      </c>
      <c r="J57" s="108">
        <f>I57/'2006年'!I57</f>
        <v>1.389516635279347</v>
      </c>
      <c r="K57" s="124">
        <v>2586</v>
      </c>
      <c r="L57" s="108">
        <f>K57/'2006年'!K57</f>
        <v>0.625544267053701</v>
      </c>
      <c r="M57" s="134">
        <f>SUM(O19+O57)</f>
        <v>49257</v>
      </c>
      <c r="N57" s="108">
        <f t="shared" si="1"/>
        <v>1.2769482034531032</v>
      </c>
      <c r="O57" s="53">
        <f>SUM(P19+C57+E57+G57+I57+K57)</f>
        <v>22205</v>
      </c>
      <c r="P57" s="71">
        <f>'2006年'!C19+'2006年'!E19+'2006年'!G19+'2006年'!I19+'2006年'!K19+'2006年'!M19+'2006年'!P19+'2006年'!C57+'2006年'!E57+'2006年'!G57+'2006年'!I57+'2006年'!K57</f>
        <v>38574</v>
      </c>
    </row>
    <row r="58" spans="1:17" ht="14.25" thickBot="1">
      <c r="A58" s="11"/>
      <c r="B58" s="47" t="s">
        <v>8</v>
      </c>
      <c r="C58" s="113">
        <v>1283</v>
      </c>
      <c r="D58" s="108">
        <f>C58/'2006年'!C58</f>
        <v>1.2161137440758294</v>
      </c>
      <c r="E58" s="113">
        <v>580</v>
      </c>
      <c r="F58" s="108">
        <f>E58/'2006年'!E58</f>
        <v>0.48013245033112584</v>
      </c>
      <c r="G58" s="113">
        <v>645</v>
      </c>
      <c r="H58" s="108">
        <f>G58/'2006年'!G58</f>
        <v>0.5466101694915254</v>
      </c>
      <c r="I58" s="143">
        <v>891</v>
      </c>
      <c r="J58" s="108">
        <f>I58/'2006年'!I58</f>
        <v>1.9369565217391305</v>
      </c>
      <c r="K58" s="113">
        <v>840</v>
      </c>
      <c r="L58" s="108">
        <f>K58/'2006年'!K58</f>
        <v>1.5700934579439252</v>
      </c>
      <c r="M58" s="134">
        <f>SUM(O20+O58)</f>
        <v>10420</v>
      </c>
      <c r="N58" s="108">
        <f t="shared" si="1"/>
        <v>0.9101231548606865</v>
      </c>
      <c r="O58" s="45">
        <f>SUM(P20+C58+E58+G58+I58+K58)</f>
        <v>4752</v>
      </c>
      <c r="P58" s="71">
        <f>'2006年'!C20+'2006年'!E20+'2006年'!G20+'2006年'!I20+'2006年'!K20+'2006年'!M20+'2006年'!P20+'2006年'!C58+'2006年'!E58+'2006年'!G58+'2006年'!I58+'2006年'!K58</f>
        <v>11449</v>
      </c>
      <c r="Q58" s="3"/>
    </row>
    <row r="59" spans="1:16" ht="14.25" thickBot="1">
      <c r="A59" s="11" t="s">
        <v>47</v>
      </c>
      <c r="B59" s="35" t="s">
        <v>9</v>
      </c>
      <c r="C59" s="124">
        <f>SUM(C57:C58)</f>
        <v>5516</v>
      </c>
      <c r="D59" s="108">
        <f>C59/'2006年'!C59</f>
        <v>1.2587859424920127</v>
      </c>
      <c r="E59" s="124">
        <f>SUM(E57:E58)</f>
        <v>3585</v>
      </c>
      <c r="F59" s="108">
        <f>E59/'2006年'!E59</f>
        <v>0.7709677419354839</v>
      </c>
      <c r="G59" s="124">
        <f>SUM(G57:G58)</f>
        <v>4508</v>
      </c>
      <c r="H59" s="108">
        <f>G59/'2006年'!G59</f>
        <v>1.034182151869695</v>
      </c>
      <c r="I59" s="133">
        <f>SUM(I57:I58)</f>
        <v>5318</v>
      </c>
      <c r="J59" s="108">
        <f>I59/'2006年'!I59</f>
        <v>1.4585847504114098</v>
      </c>
      <c r="K59" s="124">
        <f>SUM(K57:K58)</f>
        <v>3426</v>
      </c>
      <c r="L59" s="108">
        <f>K59/'2006年'!K59</f>
        <v>0.733775969158278</v>
      </c>
      <c r="M59" s="134">
        <f>SUM(O21+O59)</f>
        <v>59677</v>
      </c>
      <c r="N59" s="108">
        <f t="shared" si="1"/>
        <v>1.192991224036943</v>
      </c>
      <c r="O59" s="139">
        <f>SUM(O57:O58)</f>
        <v>26957</v>
      </c>
      <c r="P59" s="71">
        <f>'2006年'!C21+'2006年'!E21+'2006年'!G21+'2006年'!I21+'2006年'!K21+'2006年'!M21+'2006年'!P21+'2006年'!C59+'2006年'!E59+'2006年'!G59+'2006年'!I59+'2006年'!K59</f>
        <v>50023</v>
      </c>
    </row>
    <row r="60" spans="1:17" ht="13.5">
      <c r="A60" s="11"/>
      <c r="B60" s="47" t="s">
        <v>10</v>
      </c>
      <c r="C60" s="113">
        <v>10287</v>
      </c>
      <c r="D60" s="108">
        <f>C60/'2006年'!C60</f>
        <v>1.2032986314188794</v>
      </c>
      <c r="E60" s="113">
        <v>8275</v>
      </c>
      <c r="F60" s="108">
        <f>E60/'2006年'!E60</f>
        <v>0.9157813191677734</v>
      </c>
      <c r="G60" s="113">
        <v>9028</v>
      </c>
      <c r="H60" s="108">
        <f>G60/'2006年'!G60</f>
        <v>1.1462671406805485</v>
      </c>
      <c r="I60" s="143">
        <v>10854</v>
      </c>
      <c r="J60" s="108">
        <f>I60/'2006年'!I60</f>
        <v>1.4483586869495597</v>
      </c>
      <c r="K60" s="113">
        <v>9058</v>
      </c>
      <c r="L60" s="108">
        <f>K60/'2006年'!K60</f>
        <v>1.0119539716232824</v>
      </c>
      <c r="M60" s="134">
        <f>SUM(O22+O60)</f>
        <v>115242</v>
      </c>
      <c r="N60" s="108">
        <f t="shared" si="1"/>
        <v>1.170968135262559</v>
      </c>
      <c r="O60" s="45">
        <f>SUM(P22+C60+E60+G60+I60+K60)</f>
        <v>56614</v>
      </c>
      <c r="P60" s="71">
        <f>'2006年'!C22+'2006年'!E22+'2006年'!G22+'2006年'!I22+'2006年'!K22+'2006年'!M22+'2006年'!P22+'2006年'!C60+'2006年'!E60+'2006年'!G60+'2006年'!I60+'2006年'!K60</f>
        <v>98416</v>
      </c>
      <c r="Q60" s="3"/>
    </row>
    <row r="61" spans="1:16" ht="14.25" thickBot="1">
      <c r="A61" s="10"/>
      <c r="B61" s="34" t="s">
        <v>11</v>
      </c>
      <c r="C61" s="119">
        <f>C59/C60</f>
        <v>0.5362107514338486</v>
      </c>
      <c r="D61" s="8"/>
      <c r="E61" s="119">
        <f>E59/E60</f>
        <v>0.43323262839879156</v>
      </c>
      <c r="F61" s="8"/>
      <c r="G61" s="119">
        <f>G59/G60</f>
        <v>0.4993354009747452</v>
      </c>
      <c r="H61" s="8"/>
      <c r="I61" s="122">
        <f>I59/I60</f>
        <v>0.48995761931085313</v>
      </c>
      <c r="J61" s="34"/>
      <c r="K61" s="119">
        <f>K59/K60</f>
        <v>0.3782291896665931</v>
      </c>
      <c r="L61" s="34"/>
      <c r="M61" s="119">
        <f>M59/M60</f>
        <v>0.5178407177938599</v>
      </c>
      <c r="N61" s="8"/>
      <c r="O61" s="129">
        <f>O59/O60</f>
        <v>0.47615430812166604</v>
      </c>
      <c r="P61" s="70"/>
    </row>
    <row r="62" spans="1:16" ht="14.25" thickBot="1">
      <c r="A62" s="11"/>
      <c r="B62" s="35" t="s">
        <v>7</v>
      </c>
      <c r="C62" s="49">
        <f>SUM(C52+C57)</f>
        <v>20175</v>
      </c>
      <c r="D62" s="108">
        <f>C62/'2006年'!C62</f>
        <v>1.281196418365403</v>
      </c>
      <c r="E62" s="49">
        <f>SUM(E52+E57)</f>
        <v>17820</v>
      </c>
      <c r="F62" s="108">
        <f>E62/'2006年'!E62</f>
        <v>0.8892659314337042</v>
      </c>
      <c r="G62" s="49">
        <f>SUM(G52+G57)</f>
        <v>20355</v>
      </c>
      <c r="H62" s="108">
        <f>G62/'2006年'!G62</f>
        <v>1.5415783096031506</v>
      </c>
      <c r="I62" s="49">
        <f>SUM(I52+I57)</f>
        <v>24122</v>
      </c>
      <c r="J62" s="108">
        <f>I62/'2006年'!I62</f>
        <v>1.6006635700066356</v>
      </c>
      <c r="K62" s="49">
        <f>SUM(K52+K57)</f>
        <v>17878</v>
      </c>
      <c r="L62" s="108">
        <f>K62/'2006年'!K62</f>
        <v>0.7932028927636541</v>
      </c>
      <c r="M62" s="134">
        <f>SUM(O24+O62)</f>
        <v>254049</v>
      </c>
      <c r="N62" s="108">
        <f t="shared" si="1"/>
        <v>1.15747773196346</v>
      </c>
      <c r="O62" s="25">
        <f>SUM(P24+C62+E62+G62+I62+K62)</f>
        <v>122745</v>
      </c>
      <c r="P62" s="71">
        <f>'2006年'!C24+'2006年'!E24+'2006年'!G24+'2006年'!I24+'2006年'!K24+'2006年'!M24+'2006年'!P24+'2006年'!C62+'2006年'!E62+'2006年'!G62+'2006年'!I62+'2006年'!K62</f>
        <v>219485</v>
      </c>
    </row>
    <row r="63" spans="1:17" ht="14.25" thickBot="1">
      <c r="A63" s="11"/>
      <c r="B63" s="47" t="s">
        <v>8</v>
      </c>
      <c r="C63" s="50">
        <f>SUM(C53+C58)</f>
        <v>5113</v>
      </c>
      <c r="D63" s="108">
        <f>C63/'2006年'!C63</f>
        <v>0.7965415173703069</v>
      </c>
      <c r="E63" s="50">
        <f>SUM(E53+E58)</f>
        <v>3402</v>
      </c>
      <c r="F63" s="108">
        <f>E63/'2006年'!E63</f>
        <v>0.6653628007040876</v>
      </c>
      <c r="G63" s="50">
        <f>SUM(G53+G58)</f>
        <v>4360</v>
      </c>
      <c r="H63" s="108">
        <f>G63/'2006年'!G63</f>
        <v>1.0059990770650669</v>
      </c>
      <c r="I63" s="50">
        <f>SUM(I53+I58)</f>
        <v>4113</v>
      </c>
      <c r="J63" s="108">
        <f>I63/'2006年'!I63</f>
        <v>0.9137969340146634</v>
      </c>
      <c r="K63" s="50">
        <f>SUM(K53+K58)</f>
        <v>4098</v>
      </c>
      <c r="L63" s="108">
        <f>K63/'2006年'!K63</f>
        <v>0.7850574712643679</v>
      </c>
      <c r="M63" s="134">
        <f>SUM(O25+O63)</f>
        <v>54526</v>
      </c>
      <c r="N63" s="108">
        <f t="shared" si="1"/>
        <v>0.9115773635375742</v>
      </c>
      <c r="O63" s="45">
        <f>SUM(P25+C63+E63+G63+I63+K63)</f>
        <v>24712</v>
      </c>
      <c r="P63" s="71">
        <f>'2006年'!C25+'2006年'!E25+'2006年'!G25+'2006年'!I25+'2006年'!K25+'2006年'!M25+'2006年'!P25+'2006年'!C63+'2006年'!E63+'2006年'!G63+'2006年'!I63+'2006年'!K63</f>
        <v>59815</v>
      </c>
      <c r="Q63" s="4"/>
    </row>
    <row r="64" spans="1:16" ht="14.25" thickBot="1">
      <c r="A64" s="11" t="s">
        <v>21</v>
      </c>
      <c r="B64" s="35" t="s">
        <v>9</v>
      </c>
      <c r="C64" s="49">
        <f>SUM(C54+C59)</f>
        <v>25288</v>
      </c>
      <c r="D64" s="108">
        <f>C64/'2006年'!C64</f>
        <v>1.1408463412433456</v>
      </c>
      <c r="E64" s="49">
        <f>SUM(E54+E59)</f>
        <v>21222</v>
      </c>
      <c r="F64" s="108">
        <f>E64/'2006年'!E64</f>
        <v>0.84375</v>
      </c>
      <c r="G64" s="49">
        <f>SUM(G54+G59)</f>
        <v>24715</v>
      </c>
      <c r="H64" s="108">
        <f>G64/'2006年'!G64</f>
        <v>1.40922568137758</v>
      </c>
      <c r="I64" s="49">
        <f>SUM(I54+I59)</f>
        <v>28235</v>
      </c>
      <c r="J64" s="108">
        <f>I64/'2006年'!I64</f>
        <v>1.4426958254560318</v>
      </c>
      <c r="K64" s="49">
        <f>SUM(K54+K59)</f>
        <v>21976</v>
      </c>
      <c r="L64" s="108">
        <f>K64/'2006年'!K64</f>
        <v>0.7916711697107245</v>
      </c>
      <c r="M64" s="134">
        <f>SUM(O26+O64)</f>
        <v>308575</v>
      </c>
      <c r="N64" s="108">
        <f t="shared" si="1"/>
        <v>1.1048156104547082</v>
      </c>
      <c r="O64" s="139">
        <f>SUM(O62:O63)</f>
        <v>147457</v>
      </c>
      <c r="P64" s="71">
        <f>'2006年'!C26+'2006年'!E26+'2006年'!G26+'2006年'!I26+'2006年'!K26+'2006年'!M26+'2006年'!P26+'2006年'!C64+'2006年'!E64+'2006年'!G64+'2006年'!I64+'2006年'!K64</f>
        <v>279300</v>
      </c>
    </row>
    <row r="65" spans="1:17" ht="14.25" thickBot="1">
      <c r="A65" s="11"/>
      <c r="B65" s="47" t="s">
        <v>10</v>
      </c>
      <c r="C65" s="50">
        <f>SUM(C55+C60)</f>
        <v>43059</v>
      </c>
      <c r="D65" s="108">
        <f>C65/'2006年'!C65</f>
        <v>1.1489140295640108</v>
      </c>
      <c r="E65" s="50">
        <v>49266</v>
      </c>
      <c r="F65" s="108">
        <f>E65/'2006年'!E65</f>
        <v>1</v>
      </c>
      <c r="G65" s="50">
        <f>SUM(G55+G60)</f>
        <v>40823</v>
      </c>
      <c r="H65" s="108">
        <f>G65/'2006年'!G65</f>
        <v>1.4229495625501063</v>
      </c>
      <c r="I65" s="50">
        <f>SUM(I55+I60)</f>
        <v>48456</v>
      </c>
      <c r="J65" s="108">
        <f>I65/'2006年'!I65</f>
        <v>1.5209516933990395</v>
      </c>
      <c r="K65" s="50">
        <f>SUM(K55+K60)</f>
        <v>40803</v>
      </c>
      <c r="L65" s="108">
        <f>K65/'2006年'!K65</f>
        <v>0.954969925339949</v>
      </c>
      <c r="M65" s="134">
        <f>SUM(O27+O65)</f>
        <v>526054</v>
      </c>
      <c r="N65" s="108">
        <f t="shared" si="1"/>
        <v>1.1274003017522203</v>
      </c>
      <c r="O65" s="45">
        <f>SUM(P27+C65+E65+G65+I65+K65)</f>
        <v>263863</v>
      </c>
      <c r="P65" s="71">
        <f>'2006年'!C27+'2006年'!E27+'2006年'!G27+'2006年'!I27+'2006年'!K27+'2006年'!M27+'2006年'!P27+'2006年'!C65+'2006年'!E65+'2006年'!G65+'2006年'!I65+'2006年'!K65</f>
        <v>466608</v>
      </c>
      <c r="Q65" s="3"/>
    </row>
    <row r="66" spans="1:16" ht="14.25" thickBot="1">
      <c r="A66" s="10"/>
      <c r="B66" s="34" t="s">
        <v>11</v>
      </c>
      <c r="C66" s="119">
        <f>C64/C65</f>
        <v>0.5872872105715413</v>
      </c>
      <c r="D66" s="8"/>
      <c r="E66" s="119">
        <f>E64/E65</f>
        <v>0.4307636097917428</v>
      </c>
      <c r="F66" s="8"/>
      <c r="G66" s="119">
        <f>G64/G65</f>
        <v>0.6054185140729491</v>
      </c>
      <c r="H66" s="8"/>
      <c r="I66" s="119">
        <f>I64/I65</f>
        <v>0.5826935776787189</v>
      </c>
      <c r="J66" s="8"/>
      <c r="K66" s="119">
        <f>K64/K65</f>
        <v>0.5385878489326765</v>
      </c>
      <c r="L66" s="34"/>
      <c r="M66" s="119">
        <f>M64/M65</f>
        <v>0.586584267014413</v>
      </c>
      <c r="N66" s="108"/>
      <c r="O66" s="129">
        <f>O64/O65</f>
        <v>0.5588392461239355</v>
      </c>
      <c r="P66" s="70"/>
    </row>
    <row r="67" spans="1:16" ht="14.25" thickBot="1">
      <c r="A67" s="11"/>
      <c r="B67" s="35" t="s">
        <v>7</v>
      </c>
      <c r="C67" s="124">
        <v>2650</v>
      </c>
      <c r="D67" s="108">
        <f>C67/'2006年'!C67</f>
        <v>1.890156918687589</v>
      </c>
      <c r="E67" s="124">
        <v>2596</v>
      </c>
      <c r="F67" s="108">
        <f>E67/'2006年'!E67</f>
        <v>1.4162575013638843</v>
      </c>
      <c r="G67" s="124">
        <v>3270</v>
      </c>
      <c r="H67" s="108">
        <f>G67/'2006年'!G67</f>
        <v>2.347451543431443</v>
      </c>
      <c r="I67" s="133">
        <v>2402</v>
      </c>
      <c r="J67" s="108">
        <f>I67/'2006年'!I67</f>
        <v>1.5875743555849307</v>
      </c>
      <c r="K67" s="124">
        <v>1754</v>
      </c>
      <c r="L67" s="108">
        <f>K67/'2006年'!K67</f>
        <v>1.0440476190476191</v>
      </c>
      <c r="M67" s="134">
        <f>SUM(O29+O67)</f>
        <v>26724</v>
      </c>
      <c r="N67" s="108">
        <f t="shared" si="1"/>
        <v>1.510940238593317</v>
      </c>
      <c r="O67" s="25">
        <f>SUM(P29+C67+E67+G67+I67+K67)</f>
        <v>14986</v>
      </c>
      <c r="P67" s="71">
        <f>'2006年'!C29+'2006年'!E29+'2006年'!G29+'2006年'!I29+'2006年'!K29+'2006年'!M29+'2006年'!P29+'2006年'!C67+'2006年'!E67+'2006年'!G67+'2006年'!I67+'2006年'!K67</f>
        <v>17687</v>
      </c>
    </row>
    <row r="68" spans="1:17" ht="14.25" thickBot="1">
      <c r="A68" s="11"/>
      <c r="B68" s="47" t="s">
        <v>8</v>
      </c>
      <c r="C68" s="113">
        <v>3243</v>
      </c>
      <c r="D68" s="108">
        <f>C68/'2006年'!C68</f>
        <v>0.9589000591366056</v>
      </c>
      <c r="E68" s="113">
        <v>2892</v>
      </c>
      <c r="F68" s="108">
        <f>E68/'2006年'!E68</f>
        <v>0.9180952380952381</v>
      </c>
      <c r="G68" s="113">
        <v>3363</v>
      </c>
      <c r="H68" s="108">
        <f>G68/'2006年'!G68</f>
        <v>1.1161632923996017</v>
      </c>
      <c r="I68" s="113">
        <v>2754</v>
      </c>
      <c r="J68" s="108">
        <f>I68/'2006年'!I68</f>
        <v>0.8233183856502242</v>
      </c>
      <c r="K68" s="113">
        <v>2889</v>
      </c>
      <c r="L68" s="108">
        <f>K68/'2006年'!K68</f>
        <v>0.7947730398899587</v>
      </c>
      <c r="M68" s="134">
        <f>SUM(O30+O68)</f>
        <v>36609</v>
      </c>
      <c r="N68" s="108">
        <f t="shared" si="1"/>
        <v>0.892184339434114</v>
      </c>
      <c r="O68" s="45">
        <f>SUM(P30+C68+E68+G68+I68+K68)</f>
        <v>18298</v>
      </c>
      <c r="P68" s="71">
        <f>'2006年'!C30+'2006年'!E30+'2006年'!G30+'2006年'!I30+'2006年'!K30+'2006年'!M30+'2006年'!P30+'2006年'!C68+'2006年'!E68+'2006年'!G68+'2006年'!I68+'2006年'!K68</f>
        <v>41033</v>
      </c>
      <c r="Q68" s="3"/>
    </row>
    <row r="69" spans="1:16" ht="14.25" thickBot="1">
      <c r="A69" s="11" t="s">
        <v>48</v>
      </c>
      <c r="B69" s="35" t="s">
        <v>9</v>
      </c>
      <c r="C69" s="124">
        <f>SUM(C67:C68)</f>
        <v>5893</v>
      </c>
      <c r="D69" s="108">
        <f>C69/'2006年'!C69</f>
        <v>1.231814381270903</v>
      </c>
      <c r="E69" s="124">
        <f>SUM(E67:E68)</f>
        <v>5488</v>
      </c>
      <c r="F69" s="108">
        <f>E69/'2006年'!E69</f>
        <v>1.101344571543247</v>
      </c>
      <c r="G69" s="124">
        <f>SUM(G67:G68)</f>
        <v>6633</v>
      </c>
      <c r="H69" s="108">
        <f>G69/'2006年'!G69</f>
        <v>1.5054471175669542</v>
      </c>
      <c r="I69" s="124">
        <f>SUM(I67:I68)</f>
        <v>5156</v>
      </c>
      <c r="J69" s="108">
        <f>I69/'2006年'!I69</f>
        <v>1.0613421160971592</v>
      </c>
      <c r="K69" s="124">
        <f>SUM(K67:K68)</f>
        <v>4643</v>
      </c>
      <c r="L69" s="108">
        <f>K69/'2006年'!K69</f>
        <v>0.8735653809971778</v>
      </c>
      <c r="M69" s="134">
        <f>SUM(O31+O69)</f>
        <v>63333</v>
      </c>
      <c r="N69" s="108">
        <f t="shared" si="1"/>
        <v>1.0785592643051771</v>
      </c>
      <c r="O69" s="139">
        <f>SUM(O67:O68)</f>
        <v>33284</v>
      </c>
      <c r="P69" s="71">
        <f>'2006年'!C31+'2006年'!E31+'2006年'!G31+'2006年'!I31+'2006年'!K31+'2006年'!M31+'2006年'!P31+'2006年'!C69+'2006年'!E69+'2006年'!G69+'2006年'!I69+'2006年'!K69</f>
        <v>58720</v>
      </c>
    </row>
    <row r="70" spans="1:17" ht="14.25" thickBot="1">
      <c r="A70" s="11"/>
      <c r="B70" s="47" t="s">
        <v>10</v>
      </c>
      <c r="C70" s="113">
        <v>8544</v>
      </c>
      <c r="D70" s="108">
        <f>C70/'2006年'!C70</f>
        <v>1.3553299492385786</v>
      </c>
      <c r="E70" s="113">
        <v>8642</v>
      </c>
      <c r="F70" s="108">
        <f>E70/'2006年'!E70</f>
        <v>1.2277312118198607</v>
      </c>
      <c r="G70" s="113">
        <v>11002</v>
      </c>
      <c r="H70" s="108">
        <f>G70/'2006年'!G70</f>
        <v>1.6918345379055821</v>
      </c>
      <c r="I70" s="113">
        <v>8827</v>
      </c>
      <c r="J70" s="108">
        <f>I70/'2006年'!I70</f>
        <v>1.2820624546114743</v>
      </c>
      <c r="K70" s="113">
        <v>7926</v>
      </c>
      <c r="L70" s="108">
        <f>K70/'2006年'!K70</f>
        <v>1.054971382936244</v>
      </c>
      <c r="M70" s="134">
        <f>SUM(O32+O70)</f>
        <v>99976</v>
      </c>
      <c r="N70" s="108">
        <f t="shared" si="1"/>
        <v>1.217037749400465</v>
      </c>
      <c r="O70" s="45">
        <f>SUM(P32+C70+E70+G70+I70+K70)</f>
        <v>53213</v>
      </c>
      <c r="P70" s="71">
        <f>'2006年'!C32+'2006年'!E32+'2006年'!G32+'2006年'!I32+'2006年'!K32+'2006年'!M32+'2006年'!P32+'2006年'!C70+'2006年'!E70+'2006年'!G70+'2006年'!I70+'2006年'!K70</f>
        <v>82147</v>
      </c>
      <c r="Q70" s="3"/>
    </row>
    <row r="71" spans="1:16" ht="14.25" thickBot="1">
      <c r="A71" s="10"/>
      <c r="B71" s="34" t="s">
        <v>11</v>
      </c>
      <c r="C71" s="119">
        <f>C69/C70</f>
        <v>0.6897237827715356</v>
      </c>
      <c r="D71" s="8"/>
      <c r="E71" s="119">
        <f>E69/E70</f>
        <v>0.635038185605184</v>
      </c>
      <c r="F71" s="34"/>
      <c r="G71" s="119">
        <f>G69/G70</f>
        <v>0.6028903835666243</v>
      </c>
      <c r="H71" s="8"/>
      <c r="I71" s="119">
        <f>I69/I70</f>
        <v>0.5841169140138213</v>
      </c>
      <c r="J71" s="8"/>
      <c r="K71" s="119">
        <f>K69/K70</f>
        <v>0.5857935907141055</v>
      </c>
      <c r="L71" s="108">
        <f>K71/'2006年'!K71</f>
        <v>0.8280465187272013</v>
      </c>
      <c r="M71" s="119">
        <f>M69/M70</f>
        <v>0.6334820356885652</v>
      </c>
      <c r="N71" s="51"/>
      <c r="O71" s="129">
        <f>O69/O70</f>
        <v>0.6254862533591415</v>
      </c>
      <c r="P71" s="70"/>
    </row>
    <row r="72" spans="1:16" ht="14.25" thickBot="1">
      <c r="A72" s="87"/>
      <c r="B72" s="35" t="s">
        <v>7</v>
      </c>
      <c r="C72" s="134">
        <v>33960</v>
      </c>
      <c r="D72" s="108">
        <f>C72/'2006年'!C72</f>
        <v>0.827747580861384</v>
      </c>
      <c r="E72" s="134">
        <v>36883</v>
      </c>
      <c r="F72" s="108">
        <f>E72/'2006年'!E72</f>
        <v>0.7716593091616629</v>
      </c>
      <c r="G72" s="124">
        <v>41132</v>
      </c>
      <c r="H72" s="108">
        <f>G72/'2006年'!G72</f>
        <v>1.021557719054242</v>
      </c>
      <c r="I72" s="134">
        <v>35874</v>
      </c>
      <c r="J72" s="108">
        <f>I72/'2006年'!I72</f>
        <v>0.9241827034546719</v>
      </c>
      <c r="K72" s="134">
        <v>38067</v>
      </c>
      <c r="L72" s="108">
        <f>K72/'2006年'!K72</f>
        <v>0.9589389626420133</v>
      </c>
      <c r="M72" s="134">
        <f>SUM(O34+O72)</f>
        <v>452885</v>
      </c>
      <c r="N72" s="108">
        <f t="shared" si="1"/>
        <v>0.9441103200992297</v>
      </c>
      <c r="O72" s="25">
        <f>SUM(P34+C72+E72+G72+I72+K72)</f>
        <v>220606</v>
      </c>
      <c r="P72" s="71">
        <f>'2006年'!C34+'2006年'!E34+'2006年'!G34+'2006年'!I34+'2006年'!K34+'2006年'!M34+'2006年'!P34+'2006年'!C72+'2006年'!E72+'2006年'!G72+'2006年'!I72+'2006年'!K72</f>
        <v>479695</v>
      </c>
    </row>
    <row r="73" spans="1:16" ht="14.25" thickBot="1">
      <c r="A73" s="11"/>
      <c r="B73" s="47" t="s">
        <v>8</v>
      </c>
      <c r="C73" s="113">
        <v>6309</v>
      </c>
      <c r="D73" s="108">
        <f>C73/'2006年'!C73</f>
        <v>0.8341927806426022</v>
      </c>
      <c r="E73" s="113">
        <v>7371</v>
      </c>
      <c r="F73" s="108">
        <f>E73/'2006年'!E73</f>
        <v>0.8744809585953257</v>
      </c>
      <c r="G73" s="113">
        <v>4655</v>
      </c>
      <c r="H73" s="108">
        <f>G73/'2006年'!G73</f>
        <v>0.6790663749088257</v>
      </c>
      <c r="I73" s="113">
        <v>5294</v>
      </c>
      <c r="J73" s="108">
        <f>I73/'2006年'!I73</f>
        <v>0.6928412511451381</v>
      </c>
      <c r="K73" s="113">
        <v>5895</v>
      </c>
      <c r="L73" s="108">
        <f>K73/'2006年'!K73</f>
        <v>0.9555843734803048</v>
      </c>
      <c r="M73" s="134">
        <f>SUM(O35+O73)</f>
        <v>79015</v>
      </c>
      <c r="N73" s="108">
        <f t="shared" si="1"/>
        <v>0.9041548900916571</v>
      </c>
      <c r="O73" s="45">
        <f>SUM(P35+C73+E73+G73+I73+K73)</f>
        <v>35320</v>
      </c>
      <c r="P73" s="71">
        <f>'2006年'!C35+'2006年'!E35+'2006年'!G35+'2006年'!I35+'2006年'!K35+'2006年'!M35+'2006年'!P35+'2006年'!C73+'2006年'!E73+'2006年'!G73+'2006年'!I73+'2006年'!K73</f>
        <v>87391</v>
      </c>
    </row>
    <row r="74" spans="1:16" ht="14.25" thickBot="1">
      <c r="A74" s="11" t="s">
        <v>49</v>
      </c>
      <c r="B74" s="35" t="s">
        <v>9</v>
      </c>
      <c r="C74" s="124">
        <f>SUM(C72:C73)</f>
        <v>40269</v>
      </c>
      <c r="D74" s="108">
        <f>C74/'2006年'!C74</f>
        <v>0.8287507717637373</v>
      </c>
      <c r="E74" s="124">
        <f>SUM(E72:E73)</f>
        <v>44254</v>
      </c>
      <c r="F74" s="108">
        <f>E74/'2006年'!E74</f>
        <v>0.7870735958453384</v>
      </c>
      <c r="G74" s="124">
        <f>SUM(G72:G73)</f>
        <v>45787</v>
      </c>
      <c r="H74" s="108">
        <f>G74/'2006年'!G74</f>
        <v>0.9717311487934803</v>
      </c>
      <c r="I74" s="124">
        <f>SUM(I72:I73)</f>
        <v>41168</v>
      </c>
      <c r="J74" s="108">
        <f>I74/'2006年'!I74</f>
        <v>0.8861337121701321</v>
      </c>
      <c r="K74" s="124">
        <f>SUM(K72:K73)</f>
        <v>43962</v>
      </c>
      <c r="L74" s="108">
        <f>K74/'2006年'!K74</f>
        <v>0.9584877687175686</v>
      </c>
      <c r="M74" s="134">
        <f>SUM(O36+O74)</f>
        <v>531900</v>
      </c>
      <c r="N74" s="108">
        <f t="shared" si="1"/>
        <v>0.9379529736230483</v>
      </c>
      <c r="O74" s="139">
        <f>SUM(O72:O73)</f>
        <v>255926</v>
      </c>
      <c r="P74" s="71">
        <f>'2006年'!C36+'2006年'!E36+'2006年'!G36+'2006年'!I36+'2006年'!K36+'2006年'!M36+'2006年'!P36+'2006年'!C74+'2006年'!E74+'2006年'!G74+'2006年'!I74+'2006年'!K74</f>
        <v>567086</v>
      </c>
    </row>
    <row r="75" spans="1:17" ht="13.5">
      <c r="A75" s="11"/>
      <c r="B75" s="47" t="s">
        <v>10</v>
      </c>
      <c r="C75" s="113">
        <v>74048</v>
      </c>
      <c r="D75" s="108">
        <f>C75/'2006年'!C75</f>
        <v>1.1178068957188576</v>
      </c>
      <c r="E75" s="113">
        <v>75491</v>
      </c>
      <c r="F75" s="108">
        <f>E75/'2006年'!E75</f>
        <v>1.0575783471792213</v>
      </c>
      <c r="G75" s="113">
        <v>78118</v>
      </c>
      <c r="H75" s="108">
        <f>G75/'2006年'!G75</f>
        <v>1.203555911626044</v>
      </c>
      <c r="I75" s="113">
        <v>69497</v>
      </c>
      <c r="J75" s="108">
        <f>I75/'2006年'!I75</f>
        <v>1.0939413496198587</v>
      </c>
      <c r="K75" s="113">
        <v>71184</v>
      </c>
      <c r="L75" s="108">
        <f>K75/'2006年'!K75</f>
        <v>0.9921806397658374</v>
      </c>
      <c r="M75" s="134">
        <f>SUM(O37+O75)</f>
        <v>862210</v>
      </c>
      <c r="N75" s="108">
        <f t="shared" si="1"/>
        <v>1.1252347474515465</v>
      </c>
      <c r="O75" s="45">
        <f>SUM(P37+C75+E75+G75+I75+K75)</f>
        <v>436728</v>
      </c>
      <c r="P75" s="71">
        <f>'2006年'!C37+'2006年'!E37+'2006年'!G37+'2006年'!I37+'2006年'!K37+'2006年'!M37+'2006年'!P37+'2006年'!C75+'2006年'!E75+'2006年'!G75+'2006年'!I75+'2006年'!K75</f>
        <v>766249</v>
      </c>
      <c r="Q75" s="3"/>
    </row>
    <row r="76" spans="1:17" ht="14.25" thickBot="1">
      <c r="A76" s="10"/>
      <c r="B76" s="34" t="s">
        <v>11</v>
      </c>
      <c r="C76" s="119">
        <f>C74/C75</f>
        <v>0.5438229256698358</v>
      </c>
      <c r="D76" s="34"/>
      <c r="E76" s="119">
        <f>E74/E75</f>
        <v>0.5862155753666</v>
      </c>
      <c r="F76" s="34"/>
      <c r="G76" s="119">
        <f>G74/G75</f>
        <v>0.5861261169000742</v>
      </c>
      <c r="H76" s="34"/>
      <c r="I76" s="119">
        <f>I74/I75</f>
        <v>0.5923708937076421</v>
      </c>
      <c r="J76" s="34"/>
      <c r="K76" s="119">
        <f>K74/K75</f>
        <v>0.6175826028320971</v>
      </c>
      <c r="L76" s="34"/>
      <c r="M76" s="119">
        <f>M74/M75</f>
        <v>0.6169030746569861</v>
      </c>
      <c r="N76" s="34"/>
      <c r="O76" s="129">
        <f>O74/O75</f>
        <v>0.5860077668480153</v>
      </c>
      <c r="P76" s="70"/>
      <c r="Q76" s="4"/>
    </row>
  </sheetData>
  <mergeCells count="14">
    <mergeCell ref="P2:Q2"/>
    <mergeCell ref="C40:D40"/>
    <mergeCell ref="E40:F40"/>
    <mergeCell ref="G40:H40"/>
    <mergeCell ref="I40:J40"/>
    <mergeCell ref="K40:L40"/>
    <mergeCell ref="M40:N40"/>
    <mergeCell ref="A1:N1"/>
    <mergeCell ref="C2:D2"/>
    <mergeCell ref="E2:F2"/>
    <mergeCell ref="G2:H2"/>
    <mergeCell ref="I2:J2"/>
    <mergeCell ref="K2:L2"/>
    <mergeCell ref="M2:N2"/>
  </mergeCells>
  <printOptions/>
  <pageMargins left="0.1968503937007874" right="0.1968503937007874" top="0.7874015748031497" bottom="0.5905511811023623" header="0.31496062992125984" footer="0.5118110236220472"/>
  <pageSetup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6"/>
  <sheetViews>
    <sheetView tabSelected="1" workbookViewId="0" topLeftCell="G60">
      <selection activeCell="A1" sqref="A1:Q76"/>
    </sheetView>
  </sheetViews>
  <sheetFormatPr defaultColWidth="9.00390625" defaultRowHeight="13.5"/>
  <sheetData>
    <row r="1" spans="1:17" ht="18.75">
      <c r="A1" s="173" t="s">
        <v>56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06"/>
      <c r="P1" s="106"/>
      <c r="Q1" s="106"/>
    </row>
    <row r="2" spans="1:17" ht="13.5">
      <c r="A2" s="99" t="s">
        <v>1</v>
      </c>
      <c r="B2" s="100" t="s">
        <v>2</v>
      </c>
      <c r="C2" s="172" t="s">
        <v>3</v>
      </c>
      <c r="D2" s="170"/>
      <c r="E2" s="172" t="s">
        <v>4</v>
      </c>
      <c r="F2" s="170"/>
      <c r="G2" s="172" t="s">
        <v>12</v>
      </c>
      <c r="H2" s="170"/>
      <c r="I2" s="172" t="s">
        <v>13</v>
      </c>
      <c r="J2" s="170"/>
      <c r="K2" s="172" t="s">
        <v>14</v>
      </c>
      <c r="L2" s="170"/>
      <c r="M2" s="172" t="s">
        <v>15</v>
      </c>
      <c r="N2" s="170"/>
      <c r="O2" s="20" t="s">
        <v>16</v>
      </c>
      <c r="P2" s="169" t="s">
        <v>24</v>
      </c>
      <c r="Q2" s="170"/>
    </row>
    <row r="3" spans="1:17" ht="14.25" thickBot="1">
      <c r="A3" s="10"/>
      <c r="B3" s="34"/>
      <c r="C3" s="63" t="s">
        <v>5</v>
      </c>
      <c r="D3" s="18" t="s">
        <v>6</v>
      </c>
      <c r="E3" s="63" t="s">
        <v>5</v>
      </c>
      <c r="F3" s="18" t="s">
        <v>6</v>
      </c>
      <c r="G3" s="63" t="s">
        <v>5</v>
      </c>
      <c r="H3" s="18" t="s">
        <v>6</v>
      </c>
      <c r="I3" s="98" t="s">
        <v>5</v>
      </c>
      <c r="J3" s="51" t="s">
        <v>6</v>
      </c>
      <c r="K3" s="62" t="s">
        <v>5</v>
      </c>
      <c r="L3" s="51" t="s">
        <v>6</v>
      </c>
      <c r="M3" s="63" t="s">
        <v>5</v>
      </c>
      <c r="N3" s="18" t="s">
        <v>6</v>
      </c>
      <c r="O3" s="153" t="s">
        <v>53</v>
      </c>
      <c r="P3" s="64" t="s">
        <v>5</v>
      </c>
      <c r="Q3" s="18" t="s">
        <v>6</v>
      </c>
    </row>
    <row r="4" spans="1:17" ht="13.5">
      <c r="A4" s="11"/>
      <c r="B4" s="37" t="s">
        <v>7</v>
      </c>
      <c r="C4" s="110">
        <v>11898</v>
      </c>
      <c r="D4" s="155">
        <f>C4/'2０００8年'!C4</f>
        <v>2.5058972198820557</v>
      </c>
      <c r="E4" s="146">
        <v>17413</v>
      </c>
      <c r="F4" s="155">
        <f>E4/'2０００8年'!E4</f>
        <v>4.352161959510123</v>
      </c>
      <c r="G4" s="146"/>
      <c r="H4" s="108">
        <f>G4/'２００７年'!G4</f>
        <v>0</v>
      </c>
      <c r="I4" s="110"/>
      <c r="J4" s="108">
        <f>I4/'２００７年'!I4</f>
        <v>0</v>
      </c>
      <c r="K4" s="110"/>
      <c r="L4" s="108">
        <f>K4/'２００７年'!K4</f>
        <v>0</v>
      </c>
      <c r="M4" s="146"/>
      <c r="N4" s="108">
        <f>M4/'２００７年'!M4</f>
        <v>0</v>
      </c>
      <c r="O4" s="71">
        <f>SUM(C4+E4+G4+I4+K4+M4)</f>
        <v>29311</v>
      </c>
      <c r="P4" s="147"/>
      <c r="Q4" s="108">
        <f>P4/'２００７年'!P4</f>
        <v>0</v>
      </c>
    </row>
    <row r="5" spans="1:17" ht="13.5">
      <c r="A5" s="11"/>
      <c r="B5" s="47" t="s">
        <v>8</v>
      </c>
      <c r="C5" s="144">
        <v>966</v>
      </c>
      <c r="D5" s="155">
        <f>C5/'2０００8年'!C5</f>
        <v>0.6589358799454298</v>
      </c>
      <c r="E5" s="127">
        <v>3733</v>
      </c>
      <c r="F5" s="155">
        <f>E5/'2０００8年'!E5</f>
        <v>1.2128005198180636</v>
      </c>
      <c r="G5" s="127"/>
      <c r="H5" s="155">
        <f>G5/'２００７年'!G5</f>
        <v>0</v>
      </c>
      <c r="I5" s="127"/>
      <c r="J5" s="155">
        <f>I5/'２００７年'!I5</f>
        <v>0</v>
      </c>
      <c r="K5" s="114"/>
      <c r="L5" s="155">
        <f>K5/'２００７年'!K5</f>
        <v>0</v>
      </c>
      <c r="M5" s="127"/>
      <c r="N5" s="155">
        <f>M5/'２００７年'!M5</f>
        <v>0</v>
      </c>
      <c r="O5" s="156">
        <f>SUM(C5+E5+G5+I5+K5+M5)</f>
        <v>4699</v>
      </c>
      <c r="P5" s="148"/>
      <c r="Q5" s="155">
        <f>P5/'２００７年'!P5</f>
        <v>0</v>
      </c>
    </row>
    <row r="6" spans="1:17" ht="13.5">
      <c r="A6" s="11" t="s">
        <v>44</v>
      </c>
      <c r="B6" s="35" t="s">
        <v>9</v>
      </c>
      <c r="C6" s="116">
        <f>SUM(C4:C5)</f>
        <v>12864</v>
      </c>
      <c r="D6" s="155">
        <f>C6/'2０００8年'!C6</f>
        <v>2.070164145477953</v>
      </c>
      <c r="E6" s="117">
        <f>SUM(E4:E5)</f>
        <v>21146</v>
      </c>
      <c r="F6" s="155">
        <f>E6/'2０００8年'!E6</f>
        <v>2.9871450769882752</v>
      </c>
      <c r="G6" s="117">
        <f>SUM(G4:G5)</f>
        <v>0</v>
      </c>
      <c r="H6" s="155">
        <f>G6/'２００７年'!G6</f>
        <v>0</v>
      </c>
      <c r="I6" s="117">
        <f>SUM(I4:I5)</f>
        <v>0</v>
      </c>
      <c r="J6" s="155">
        <f>I6/'２００７年'!I6</f>
        <v>0</v>
      </c>
      <c r="K6" s="117">
        <f>SUM(K4:K5)</f>
        <v>0</v>
      </c>
      <c r="L6" s="155">
        <f>K6/'２００７年'!K6</f>
        <v>0</v>
      </c>
      <c r="M6" s="117">
        <f>SUM(M4:M5)</f>
        <v>0</v>
      </c>
      <c r="N6" s="155">
        <f>M6/'２００７年'!M6</f>
        <v>0</v>
      </c>
      <c r="O6" s="156">
        <f>SUM(C6+E6+G6+I6+K6+M6)</f>
        <v>34010</v>
      </c>
      <c r="P6" s="117">
        <f>SUM(P4:P5)</f>
        <v>0</v>
      </c>
      <c r="Q6" s="155">
        <f>P6/'２００７年'!P6</f>
        <v>0</v>
      </c>
    </row>
    <row r="7" spans="1:17" ht="13.5">
      <c r="A7" s="11"/>
      <c r="B7" s="47" t="s">
        <v>10</v>
      </c>
      <c r="C7" s="145">
        <v>18179</v>
      </c>
      <c r="D7" s="155">
        <f>C7/'2０００8年'!C7</f>
        <v>1.2670058544744913</v>
      </c>
      <c r="E7" s="145">
        <v>27447</v>
      </c>
      <c r="F7" s="155">
        <f>E7/'2０００8年'!E7</f>
        <v>1.6136751131753777</v>
      </c>
      <c r="G7" s="145"/>
      <c r="H7" s="121">
        <f>G7/'２００７年'!G7</f>
        <v>0</v>
      </c>
      <c r="I7" s="145"/>
      <c r="J7" s="121">
        <f>I7/'２００７年'!I7</f>
        <v>0</v>
      </c>
      <c r="K7" s="114"/>
      <c r="L7" s="121">
        <v>0.816</v>
      </c>
      <c r="M7" s="117"/>
      <c r="N7" s="121">
        <f>M7/'２００７年'!M7</f>
        <v>0</v>
      </c>
      <c r="O7" s="94">
        <f>SUM(C7+E7+G7+I7+K7+M7)</f>
        <v>45626</v>
      </c>
      <c r="P7" s="149"/>
      <c r="Q7" s="121">
        <f>P7/'２００７年'!P7</f>
        <v>0</v>
      </c>
    </row>
    <row r="8" spans="1:17" ht="14.25" thickBot="1">
      <c r="A8" s="10"/>
      <c r="B8" s="34" t="s">
        <v>11</v>
      </c>
      <c r="C8" s="119">
        <f>C6/C7</f>
        <v>0.7076296826008032</v>
      </c>
      <c r="D8" s="8"/>
      <c r="E8" s="119">
        <f>E6/E7</f>
        <v>0.7704302838197253</v>
      </c>
      <c r="F8" s="8"/>
      <c r="G8" s="119" t="e">
        <f>G6/G7</f>
        <v>#DIV/0!</v>
      </c>
      <c r="H8" s="120"/>
      <c r="I8" s="119" t="e">
        <f>I6/I7</f>
        <v>#DIV/0!</v>
      </c>
      <c r="J8" s="34"/>
      <c r="K8" s="119" t="e">
        <f>K6/K7</f>
        <v>#DIV/0!</v>
      </c>
      <c r="L8" s="34"/>
      <c r="M8" s="119" t="s">
        <v>52</v>
      </c>
      <c r="N8" s="121"/>
      <c r="O8" s="122">
        <f>O6/O7</f>
        <v>0.7454083198176479</v>
      </c>
      <c r="P8" s="123" t="e">
        <f>P6/P7</f>
        <v>#DIV/0!</v>
      </c>
      <c r="Q8" s="8"/>
    </row>
    <row r="9" spans="1:17" ht="13.5">
      <c r="A9" s="11"/>
      <c r="B9" s="35" t="s">
        <v>7</v>
      </c>
      <c r="C9" s="125">
        <v>9577</v>
      </c>
      <c r="D9" s="155">
        <f>C9/'2０００8年'!C9</f>
        <v>1.6884696755994357</v>
      </c>
      <c r="E9" s="125">
        <v>12707</v>
      </c>
      <c r="F9" s="155">
        <f>E9/'2０００8年'!E9</f>
        <v>2.3773620205799815</v>
      </c>
      <c r="G9" s="125"/>
      <c r="H9" s="108">
        <f>G9/'２００７年'!G9</f>
        <v>0</v>
      </c>
      <c r="I9" s="125"/>
      <c r="J9" s="108">
        <f>I9/'２００７年'!I9</f>
        <v>0</v>
      </c>
      <c r="K9" s="110"/>
      <c r="L9" s="108">
        <f>K9/'２００７年'!K9</f>
        <v>0</v>
      </c>
      <c r="M9" s="125"/>
      <c r="N9" s="108">
        <f>M9/'２００７年'!M9</f>
        <v>0</v>
      </c>
      <c r="O9" s="71">
        <f>SUM(C9+E9+G9+I9+K9+M9)</f>
        <v>22284</v>
      </c>
      <c r="P9" s="150"/>
      <c r="Q9" s="108">
        <f>P9/'２００７年'!P9</f>
        <v>0</v>
      </c>
    </row>
    <row r="10" spans="1:17" ht="13.5">
      <c r="A10" s="11"/>
      <c r="B10" s="47" t="s">
        <v>8</v>
      </c>
      <c r="C10" s="127">
        <v>215</v>
      </c>
      <c r="D10" s="155">
        <f>C10/'2０００8年'!C10</f>
        <v>0.4191033138401559</v>
      </c>
      <c r="E10" s="127">
        <v>852</v>
      </c>
      <c r="F10" s="155">
        <f>E10/'2０００8年'!E10</f>
        <v>1.047970479704797</v>
      </c>
      <c r="G10" s="127"/>
      <c r="H10" s="155">
        <f>G10/'２００７年'!G10</f>
        <v>0</v>
      </c>
      <c r="I10" s="127"/>
      <c r="J10" s="155">
        <f>I10/'２００７年'!I10</f>
        <v>0</v>
      </c>
      <c r="K10" s="114"/>
      <c r="L10" s="155">
        <f>K10/'２００７年'!K10</f>
        <v>0</v>
      </c>
      <c r="M10" s="127"/>
      <c r="N10" s="155">
        <f>M10/'２００７年'!M10</f>
        <v>0</v>
      </c>
      <c r="O10" s="94">
        <f>SUM(C10+E10+G10+I10+K10+M10)</f>
        <v>1067</v>
      </c>
      <c r="P10" s="148"/>
      <c r="Q10" s="155">
        <f>P10/'２００７年'!P10</f>
        <v>0</v>
      </c>
    </row>
    <row r="11" spans="1:17" ht="13.5">
      <c r="A11" s="11" t="s">
        <v>45</v>
      </c>
      <c r="B11" s="35" t="s">
        <v>9</v>
      </c>
      <c r="C11" s="124">
        <f>SUM(C9:C10)</f>
        <v>9792</v>
      </c>
      <c r="D11" s="155">
        <f>C11/'2０００8年'!C11</f>
        <v>1.5831851253031528</v>
      </c>
      <c r="E11" s="117">
        <f>SUM(E9:E10)</f>
        <v>13559</v>
      </c>
      <c r="F11" s="155">
        <f>E11/'2０００8年'!E11</f>
        <v>2.201851250405976</v>
      </c>
      <c r="G11" s="124">
        <f>SUM(G9:G10)</f>
        <v>0</v>
      </c>
      <c r="H11" s="155">
        <f>G11/'２００７年'!G11</f>
        <v>0</v>
      </c>
      <c r="I11" s="117">
        <f>SUM(I9:I10)</f>
        <v>0</v>
      </c>
      <c r="J11" s="155">
        <f>I11/'２００７年'!I11</f>
        <v>0</v>
      </c>
      <c r="K11" s="124">
        <f>SUM(K9:K10)</f>
        <v>0</v>
      </c>
      <c r="L11" s="121">
        <f>K11/'２００７年'!K11</f>
        <v>0</v>
      </c>
      <c r="M11" s="117">
        <f>SUM(M9:M10)</f>
        <v>0</v>
      </c>
      <c r="N11" s="155">
        <f>M11/'２００７年'!M11</f>
        <v>0</v>
      </c>
      <c r="O11" s="25">
        <f>SUM(C11+E11+G11+I11+K11+M11)</f>
        <v>23351</v>
      </c>
      <c r="P11" s="126">
        <f>SUM(P9:P10)</f>
        <v>0</v>
      </c>
      <c r="Q11" s="155">
        <f>P11/'２００７年'!P11</f>
        <v>0</v>
      </c>
    </row>
    <row r="12" spans="1:17" ht="13.5">
      <c r="A12" s="11"/>
      <c r="B12" s="47" t="s">
        <v>10</v>
      </c>
      <c r="C12" s="127">
        <v>13983</v>
      </c>
      <c r="D12" s="155">
        <f>C12/'2０００8年'!C12</f>
        <v>1.2206896551724138</v>
      </c>
      <c r="E12" s="127">
        <v>19391</v>
      </c>
      <c r="F12" s="155">
        <f>E12/'2０００8年'!E12</f>
        <v>1.62444500293206</v>
      </c>
      <c r="G12" s="127"/>
      <c r="H12" s="121">
        <f>G12/'２００７年'!G12</f>
        <v>0</v>
      </c>
      <c r="I12" s="127"/>
      <c r="J12" s="121">
        <f>I12/'２００７年'!I12</f>
        <v>0</v>
      </c>
      <c r="K12" s="114"/>
      <c r="L12" s="121">
        <f>K12/'２００７年'!K12</f>
        <v>0</v>
      </c>
      <c r="M12" s="127"/>
      <c r="N12" s="121">
        <f>M12/'２００７年'!M12</f>
        <v>0</v>
      </c>
      <c r="O12" s="45">
        <f>SUM(C12+E12+G12+I12+K12+M12)</f>
        <v>33374</v>
      </c>
      <c r="P12" s="148"/>
      <c r="Q12" s="121">
        <f>P12/'２００７年'!P12</f>
        <v>0</v>
      </c>
    </row>
    <row r="13" spans="1:17" ht="14.25" thickBot="1">
      <c r="A13" s="10"/>
      <c r="B13" s="34" t="s">
        <v>11</v>
      </c>
      <c r="C13" s="119">
        <f>C11/C12</f>
        <v>0.7002789101051277</v>
      </c>
      <c r="D13" s="8"/>
      <c r="E13" s="119">
        <f>E11/E12</f>
        <v>0.6992419163529472</v>
      </c>
      <c r="F13" s="8"/>
      <c r="G13" s="119" t="s">
        <v>54</v>
      </c>
      <c r="H13" s="8"/>
      <c r="I13" s="119" t="e">
        <f>I11/I12</f>
        <v>#DIV/0!</v>
      </c>
      <c r="J13" s="34"/>
      <c r="K13" s="119" t="e">
        <f>K11/K12</f>
        <v>#DIV/0!</v>
      </c>
      <c r="L13" s="34"/>
      <c r="M13" s="119" t="e">
        <f>M11/M12</f>
        <v>#DIV/0!</v>
      </c>
      <c r="N13" s="121"/>
      <c r="O13" s="122">
        <f>O11/O12</f>
        <v>0.699676394798346</v>
      </c>
      <c r="P13" s="123" t="e">
        <f>P11/P12</f>
        <v>#DIV/0!</v>
      </c>
      <c r="Q13" s="8"/>
    </row>
    <row r="14" spans="1:17" ht="13.5">
      <c r="A14" s="11"/>
      <c r="B14" s="35" t="s">
        <v>7</v>
      </c>
      <c r="C14" s="125">
        <v>15073</v>
      </c>
      <c r="D14" s="155">
        <f>C14/'2０００8年'!C14</f>
        <v>1.6625854842267813</v>
      </c>
      <c r="E14" s="125">
        <v>21827</v>
      </c>
      <c r="F14" s="155">
        <f>E14/'2０００8年'!E14</f>
        <v>1.870351328191945</v>
      </c>
      <c r="G14" s="125"/>
      <c r="H14" s="108">
        <f>G14/'２００７年'!G14</f>
        <v>0</v>
      </c>
      <c r="I14" s="125"/>
      <c r="J14" s="108">
        <f>I14/'２００７年'!I14</f>
        <v>0</v>
      </c>
      <c r="K14" s="110"/>
      <c r="L14" s="108">
        <f>K14/'２００７年'!K14</f>
        <v>0</v>
      </c>
      <c r="M14" s="110"/>
      <c r="N14" s="108">
        <f>M14/'２００７年'!M14</f>
        <v>0</v>
      </c>
      <c r="O14" s="25">
        <f>SUM(C14+E14+G14+I14+K14+M14)</f>
        <v>36900</v>
      </c>
      <c r="P14" s="150"/>
      <c r="Q14" s="108">
        <f>P14/'２００７年'!P14</f>
        <v>0</v>
      </c>
    </row>
    <row r="15" spans="1:17" ht="13.5">
      <c r="A15" s="11"/>
      <c r="B15" s="47" t="s">
        <v>8</v>
      </c>
      <c r="C15" s="127">
        <v>2211</v>
      </c>
      <c r="D15" s="155">
        <f>C15/'2０００8年'!C15</f>
        <v>0.8854625550660793</v>
      </c>
      <c r="E15" s="127">
        <v>5089</v>
      </c>
      <c r="F15" s="155">
        <f>E15/'2０００8年'!E15</f>
        <v>1.304871794871795</v>
      </c>
      <c r="G15" s="127"/>
      <c r="H15" s="155">
        <f>G15/'２００７年'!G15</f>
        <v>0</v>
      </c>
      <c r="I15" s="127"/>
      <c r="J15" s="155">
        <f>I15/'２００７年'!I15</f>
        <v>0</v>
      </c>
      <c r="K15" s="114"/>
      <c r="L15" s="155">
        <f>K15/'２００７年'!K15</f>
        <v>0</v>
      </c>
      <c r="M15" s="114"/>
      <c r="N15" s="155">
        <f>M15/'２００７年'!M15</f>
        <v>0</v>
      </c>
      <c r="O15" s="45">
        <f>SUM(C15+E15+G15+I15+K15+M15)</f>
        <v>7300</v>
      </c>
      <c r="P15" s="148"/>
      <c r="Q15" s="155">
        <f>P15/'２００７年'!P15</f>
        <v>0</v>
      </c>
    </row>
    <row r="16" spans="1:17" ht="13.5">
      <c r="A16" s="11" t="s">
        <v>46</v>
      </c>
      <c r="B16" s="35" t="s">
        <v>9</v>
      </c>
      <c r="C16" s="124">
        <f>SUM(C14:C15)</f>
        <v>17284</v>
      </c>
      <c r="D16" s="155">
        <f>C16/'2０００8年'!C16</f>
        <v>1.4947677938251318</v>
      </c>
      <c r="E16" s="124">
        <f>SUM(E14:E15)</f>
        <v>26916</v>
      </c>
      <c r="F16" s="155">
        <f>E16/'2０００8年'!E16</f>
        <v>1.728709055876686</v>
      </c>
      <c r="G16" s="124">
        <f>SUM(G14:G15)</f>
        <v>0</v>
      </c>
      <c r="H16" s="155">
        <f>G16/'２００７年'!G16</f>
        <v>0</v>
      </c>
      <c r="I16" s="124">
        <f>SUM(I14:I15)</f>
        <v>0</v>
      </c>
      <c r="J16" s="155">
        <f>I16/'２００７年'!I16</f>
        <v>0</v>
      </c>
      <c r="K16" s="124">
        <f>SUM(K14:K15)</f>
        <v>0</v>
      </c>
      <c r="L16" s="121">
        <f>K16/'２００７年'!K16</f>
        <v>0</v>
      </c>
      <c r="M16" s="124">
        <f>SUM(M14:M15)</f>
        <v>0</v>
      </c>
      <c r="N16" s="155">
        <f>M16/'２００７年'!M16</f>
        <v>0</v>
      </c>
      <c r="O16" s="25">
        <f>SUM(C16+E16+G16+I16+K16+M16)</f>
        <v>44200</v>
      </c>
      <c r="P16" s="126">
        <f>SUM(P14:P15)</f>
        <v>0</v>
      </c>
      <c r="Q16" s="155">
        <f>P16/'２００７年'!P16</f>
        <v>0</v>
      </c>
    </row>
    <row r="17" spans="1:17" ht="13.5">
      <c r="A17" s="11"/>
      <c r="B17" s="47" t="s">
        <v>10</v>
      </c>
      <c r="C17" s="127">
        <v>22345</v>
      </c>
      <c r="D17" s="155">
        <f>C17/'2０００8年'!C17</f>
        <v>1.0740722937896559</v>
      </c>
      <c r="E17" s="127">
        <v>36116</v>
      </c>
      <c r="F17" s="155">
        <f>E17/'2０００8年'!E17</f>
        <v>1.3362438952197722</v>
      </c>
      <c r="G17" s="127"/>
      <c r="H17" s="121">
        <f>G17/'２００７年'!G17</f>
        <v>0</v>
      </c>
      <c r="I17" s="127"/>
      <c r="J17" s="121">
        <f>I17/'２００７年'!I17</f>
        <v>0</v>
      </c>
      <c r="K17" s="114"/>
      <c r="L17" s="155">
        <f>K17/'２００７年'!K17</f>
        <v>0</v>
      </c>
      <c r="M17" s="127"/>
      <c r="N17" s="121">
        <f>M17/'２００７年'!M17</f>
        <v>0</v>
      </c>
      <c r="O17" s="45">
        <f>SUM(C17+E17+G17+I17+K17+M17)</f>
        <v>58461</v>
      </c>
      <c r="P17" s="148"/>
      <c r="Q17" s="121">
        <f>P17/'２００７年'!P17</f>
        <v>0</v>
      </c>
    </row>
    <row r="18" spans="1:17" ht="14.25" thickBot="1">
      <c r="A18" s="10"/>
      <c r="B18" s="34" t="s">
        <v>11</v>
      </c>
      <c r="C18" s="119">
        <f>C16/C17</f>
        <v>0.7735063772656076</v>
      </c>
      <c r="D18" s="8"/>
      <c r="E18" s="119">
        <f>E16/E17</f>
        <v>0.7452652563960571</v>
      </c>
      <c r="F18" s="8"/>
      <c r="G18" s="119" t="e">
        <f>G16/G17</f>
        <v>#DIV/0!</v>
      </c>
      <c r="H18" s="8"/>
      <c r="I18" s="119" t="e">
        <f>I16/I17</f>
        <v>#DIV/0!</v>
      </c>
      <c r="J18" s="34"/>
      <c r="K18" s="119" t="e">
        <f>K16/K17</f>
        <v>#DIV/0!</v>
      </c>
      <c r="L18" s="121" t="e">
        <f>K18/'２００７年'!K18</f>
        <v>#DIV/0!</v>
      </c>
      <c r="M18" s="119" t="e">
        <f>M16/M17</f>
        <v>#DIV/0!</v>
      </c>
      <c r="N18" s="121"/>
      <c r="O18" s="129">
        <f>O16/O17</f>
        <v>0.7560595952857461</v>
      </c>
      <c r="P18" s="130" t="e">
        <f>P16/P17</f>
        <v>#DIV/0!</v>
      </c>
      <c r="Q18" s="8"/>
    </row>
    <row r="19" spans="1:17" ht="13.5">
      <c r="A19" s="11"/>
      <c r="B19" s="35" t="s">
        <v>7</v>
      </c>
      <c r="C19" s="125">
        <v>4566</v>
      </c>
      <c r="D19" s="155">
        <f>C19/'2０００8年'!C19</f>
        <v>1.6383207750269106</v>
      </c>
      <c r="E19" s="125">
        <v>5867</v>
      </c>
      <c r="F19" s="155">
        <f>E19/'2０００8年'!E19</f>
        <v>2.0658450704225353</v>
      </c>
      <c r="G19" s="125"/>
      <c r="H19" s="108">
        <f>G19/'２００７年'!G19</f>
        <v>0</v>
      </c>
      <c r="I19" s="125"/>
      <c r="J19" s="108">
        <f>I19/'２００７年'!I19</f>
        <v>0</v>
      </c>
      <c r="K19" s="110"/>
      <c r="L19" s="108">
        <f>K19/'２００７年'!K19</f>
        <v>0</v>
      </c>
      <c r="M19" s="125"/>
      <c r="N19" s="108">
        <f>M19/'２００７年'!M19</f>
        <v>0</v>
      </c>
      <c r="O19" s="25">
        <f>SUM(C19+E19+G19+I19+K19+M19)</f>
        <v>10433</v>
      </c>
      <c r="P19" s="150"/>
      <c r="Q19" s="108">
        <f>P19/'２００７年'!P19</f>
        <v>0</v>
      </c>
    </row>
    <row r="20" spans="1:17" ht="13.5">
      <c r="A20" s="11"/>
      <c r="B20" s="47" t="s">
        <v>8</v>
      </c>
      <c r="C20" s="127">
        <v>745</v>
      </c>
      <c r="D20" s="155">
        <f>C20/'2０００8年'!C20</f>
        <v>1.09882005899705</v>
      </c>
      <c r="E20" s="127">
        <v>873</v>
      </c>
      <c r="F20" s="155">
        <f>E20/'2０００8年'!E20</f>
        <v>1.445364238410596</v>
      </c>
      <c r="G20" s="127"/>
      <c r="H20" s="155">
        <f>G20/'２００７年'!G20</f>
        <v>0</v>
      </c>
      <c r="I20" s="127"/>
      <c r="J20" s="155">
        <f>I20/'２００７年'!I20</f>
        <v>0</v>
      </c>
      <c r="K20" s="114"/>
      <c r="L20" s="121">
        <f>K20/'２００７年'!K20</f>
        <v>0</v>
      </c>
      <c r="M20" s="127"/>
      <c r="N20" s="155">
        <f>M20/'２００７年'!M20</f>
        <v>0</v>
      </c>
      <c r="O20" s="45">
        <f>SUM(C20+E20+G20+I20+K20+M20)</f>
        <v>1618</v>
      </c>
      <c r="P20" s="148"/>
      <c r="Q20" s="163">
        <f>P20/'２００７年'!P20</f>
        <v>0</v>
      </c>
    </row>
    <row r="21" spans="1:17" ht="13.5">
      <c r="A21" s="11" t="s">
        <v>47</v>
      </c>
      <c r="B21" s="35" t="s">
        <v>9</v>
      </c>
      <c r="C21" s="124">
        <f>SUM(C19:C20)</f>
        <v>5311</v>
      </c>
      <c r="D21" s="155">
        <f>C21/'2０００8年'!C21</f>
        <v>1.5327561327561328</v>
      </c>
      <c r="E21" s="124">
        <f>SUM(E19:E20)</f>
        <v>6740</v>
      </c>
      <c r="F21" s="155">
        <f>E21/'2０００8年'!E21</f>
        <v>1.957026713124274</v>
      </c>
      <c r="G21" s="124">
        <f>SUM(G19:G20)</f>
        <v>0</v>
      </c>
      <c r="H21" s="155">
        <f>G21/'２００７年'!G21</f>
        <v>0</v>
      </c>
      <c r="I21" s="124">
        <f>SUM(I19:I20)</f>
        <v>0</v>
      </c>
      <c r="J21" s="155">
        <f>I21/'２００７年'!I21</f>
        <v>0</v>
      </c>
      <c r="K21" s="124">
        <f>SUM(K19:K20)</f>
        <v>0</v>
      </c>
      <c r="L21" s="155">
        <f>K21/'２００７年'!K21</f>
        <v>0</v>
      </c>
      <c r="M21" s="124">
        <f>SUM(M19:M20)</f>
        <v>0</v>
      </c>
      <c r="N21" s="155">
        <f>M21/'２００７年'!M21</f>
        <v>0</v>
      </c>
      <c r="O21" s="25">
        <f>SUM(C21+E21+G21+I21+K21+M21)</f>
        <v>12051</v>
      </c>
      <c r="P21" s="126">
        <f>SUM(P19:P20)</f>
        <v>0</v>
      </c>
      <c r="Q21" s="155">
        <f>P21/'２００７年'!P21</f>
        <v>0</v>
      </c>
    </row>
    <row r="22" spans="1:17" ht="13.5">
      <c r="A22" s="11"/>
      <c r="B22" s="47" t="s">
        <v>10</v>
      </c>
      <c r="C22" s="127">
        <v>9256</v>
      </c>
      <c r="D22" s="155">
        <f>C22/'2０００8年'!C22</f>
        <v>0.9919622762833565</v>
      </c>
      <c r="E22" s="127">
        <v>12564</v>
      </c>
      <c r="F22" s="155">
        <f>E22/'2０００8年'!E22</f>
        <v>1.398486197684773</v>
      </c>
      <c r="G22" s="127"/>
      <c r="H22" s="121">
        <f>G22/'２００７年'!G22</f>
        <v>0</v>
      </c>
      <c r="I22" s="127"/>
      <c r="J22" s="121">
        <f>I22/'２００７年'!I22</f>
        <v>0</v>
      </c>
      <c r="K22" s="114"/>
      <c r="L22" s="121">
        <f>K22/'２００７年'!K22</f>
        <v>0</v>
      </c>
      <c r="M22" s="127"/>
      <c r="N22" s="121">
        <f>M22/'２００７年'!M22</f>
        <v>0</v>
      </c>
      <c r="O22" s="45">
        <f>SUM(C22+E22+G22+I22+K22+M22)</f>
        <v>21820</v>
      </c>
      <c r="P22" s="148"/>
      <c r="Q22" s="121">
        <f>P22/'２００７年'!P22</f>
        <v>0</v>
      </c>
    </row>
    <row r="23" spans="1:17" ht="14.25" thickBot="1">
      <c r="A23" s="10"/>
      <c r="B23" s="34" t="s">
        <v>11</v>
      </c>
      <c r="C23" s="119">
        <f>C21/C22</f>
        <v>0.573789974070873</v>
      </c>
      <c r="D23" s="8"/>
      <c r="E23" s="119">
        <f>E21/E22</f>
        <v>0.536453358802929</v>
      </c>
      <c r="F23" s="8"/>
      <c r="G23" s="119" t="e">
        <f>G21/G22</f>
        <v>#DIV/0!</v>
      </c>
      <c r="H23" s="8"/>
      <c r="I23" s="119" t="e">
        <f>I21/I22</f>
        <v>#DIV/0!</v>
      </c>
      <c r="J23" s="34"/>
      <c r="K23" s="119" t="e">
        <f>K21/K22</f>
        <v>#DIV/0!</v>
      </c>
      <c r="L23" s="34"/>
      <c r="M23" s="119" t="e">
        <f>M21/M22</f>
        <v>#DIV/0!</v>
      </c>
      <c r="N23" s="121"/>
      <c r="O23" s="129">
        <f>O21/O22</f>
        <v>0.5522914757103574</v>
      </c>
      <c r="P23" s="130" t="e">
        <f>P21/P22</f>
        <v>#DIV/0!</v>
      </c>
      <c r="Q23" s="8"/>
    </row>
    <row r="24" spans="1:17" ht="13.5">
      <c r="A24" s="11"/>
      <c r="B24" s="35" t="s">
        <v>7</v>
      </c>
      <c r="C24" s="49">
        <f>SUM(C14+C19)</f>
        <v>19639</v>
      </c>
      <c r="D24" s="155">
        <f>C24/'2０００8年'!C24</f>
        <v>1.6568801147388847</v>
      </c>
      <c r="E24" s="49">
        <v>27694</v>
      </c>
      <c r="F24" s="155">
        <f>E24/'2０００8年'!E24</f>
        <v>1.9086147484493452</v>
      </c>
      <c r="G24" s="49">
        <f>SUM(G14+G19)</f>
        <v>0</v>
      </c>
      <c r="H24" s="108">
        <f>G24/'２００７年'!G24</f>
        <v>0</v>
      </c>
      <c r="I24" s="49">
        <f>SUM(I14+I19)</f>
        <v>0</v>
      </c>
      <c r="J24" s="108">
        <f>I24/'２００７年'!I24</f>
        <v>0</v>
      </c>
      <c r="K24" s="49">
        <f>SUM(K14+K19)</f>
        <v>0</v>
      </c>
      <c r="L24" s="108">
        <f>K24/'２００７年'!K24</f>
        <v>0</v>
      </c>
      <c r="M24" s="49">
        <f>SUM(M14+M19)</f>
        <v>0</v>
      </c>
      <c r="N24" s="108">
        <f>M24/'２００７年'!M24</f>
        <v>0</v>
      </c>
      <c r="O24" s="53">
        <f aca="true" t="shared" si="0" ref="O24:P27">SUM(O14+O19)</f>
        <v>47333</v>
      </c>
      <c r="P24" s="49">
        <f t="shared" si="0"/>
        <v>0</v>
      </c>
      <c r="Q24" s="108">
        <f>P24/'２００７年'!P24</f>
        <v>0</v>
      </c>
    </row>
    <row r="25" spans="1:17" ht="13.5">
      <c r="A25" s="11"/>
      <c r="B25" s="47" t="s">
        <v>8</v>
      </c>
      <c r="C25" s="50">
        <f>SUM(C15+C20)</f>
        <v>2956</v>
      </c>
      <c r="D25" s="155">
        <f>C25/'2０００8年'!C25</f>
        <v>0.9310236220472441</v>
      </c>
      <c r="E25" s="50">
        <v>5962</v>
      </c>
      <c r="F25" s="155">
        <f>E25/'2０００8年'!E25</f>
        <v>1.3237122557726466</v>
      </c>
      <c r="G25" s="50">
        <f>SUM(G15+G20)</f>
        <v>0</v>
      </c>
      <c r="H25" s="155">
        <f>G25/'２００７年'!G25</f>
        <v>0</v>
      </c>
      <c r="I25" s="50">
        <f>SUM(I15+I20)</f>
        <v>0</v>
      </c>
      <c r="J25" s="155">
        <f>I25/'２００７年'!I25</f>
        <v>0</v>
      </c>
      <c r="K25" s="50">
        <f>SUM(K15+K20)</f>
        <v>0</v>
      </c>
      <c r="L25" s="155">
        <f>K25/'２００７年'!K25</f>
        <v>0</v>
      </c>
      <c r="M25" s="50">
        <f>SUM(M15+M20)</f>
        <v>0</v>
      </c>
      <c r="N25" s="155">
        <f>M25/'２００７年'!M25</f>
        <v>0</v>
      </c>
      <c r="O25" s="45">
        <f t="shared" si="0"/>
        <v>8918</v>
      </c>
      <c r="P25" s="50">
        <f t="shared" si="0"/>
        <v>0</v>
      </c>
      <c r="Q25" s="155">
        <f>P25/'２００７年'!P25</f>
        <v>0</v>
      </c>
    </row>
    <row r="26" spans="1:17" ht="13.5">
      <c r="A26" s="11" t="s">
        <v>21</v>
      </c>
      <c r="B26" s="35" t="s">
        <v>9</v>
      </c>
      <c r="C26" s="49">
        <f>SUM(C16+C21)</f>
        <v>22595</v>
      </c>
      <c r="D26" s="155">
        <f>C26/'2０００8年'!C26</f>
        <v>1.5035267500665424</v>
      </c>
      <c r="E26" s="49">
        <f>SUM(E16+E21)</f>
        <v>33656</v>
      </c>
      <c r="F26" s="155">
        <f>E26/'2０００8年'!E26</f>
        <v>1.7700641632481329</v>
      </c>
      <c r="G26" s="49">
        <f>SUM(G16+G21)</f>
        <v>0</v>
      </c>
      <c r="H26" s="155">
        <f>G26/'２００７年'!G26</f>
        <v>0</v>
      </c>
      <c r="I26" s="49">
        <f>SUM(I16+I21)</f>
        <v>0</v>
      </c>
      <c r="J26" s="155">
        <f>I26/'２００７年'!I26</f>
        <v>0</v>
      </c>
      <c r="K26" s="49">
        <f>SUM(K16+K21)</f>
        <v>0</v>
      </c>
      <c r="L26" s="155">
        <f>K26/'２００７年'!K26</f>
        <v>0</v>
      </c>
      <c r="M26" s="49">
        <f>SUM(M16+M21)</f>
        <v>0</v>
      </c>
      <c r="N26" s="155">
        <f>M26/'２００７年'!M26</f>
        <v>0</v>
      </c>
      <c r="O26" s="25">
        <f t="shared" si="0"/>
        <v>56251</v>
      </c>
      <c r="P26" s="49">
        <f t="shared" si="0"/>
        <v>0</v>
      </c>
      <c r="Q26" s="155">
        <f>P26/'２００７年'!P26</f>
        <v>0</v>
      </c>
    </row>
    <row r="27" spans="1:17" ht="13.5">
      <c r="A27" s="11"/>
      <c r="B27" s="47" t="s">
        <v>10</v>
      </c>
      <c r="C27" s="50">
        <f>SUM(C17+C22)</f>
        <v>31601</v>
      </c>
      <c r="D27" s="155">
        <f>C27/'2０００8年'!C27</f>
        <v>1.0486477517836403</v>
      </c>
      <c r="E27" s="50">
        <f>SUM(E17+E22)</f>
        <v>48680</v>
      </c>
      <c r="F27" s="155">
        <f>E27/'2０００8年'!E27</f>
        <v>1.3517716316783295</v>
      </c>
      <c r="G27" s="50">
        <f>SUM(G17+G22)</f>
        <v>0</v>
      </c>
      <c r="H27" s="121">
        <f>G27/'２００７年'!G27</f>
        <v>0</v>
      </c>
      <c r="I27" s="50">
        <f>SUM(I17+I22)</f>
        <v>0</v>
      </c>
      <c r="J27" s="121">
        <f>I27/'２００７年'!I27</f>
        <v>0</v>
      </c>
      <c r="K27" s="50">
        <f>SUM(K17+K22)</f>
        <v>0</v>
      </c>
      <c r="L27" s="155">
        <f>K27/'２００７年'!K27</f>
        <v>0</v>
      </c>
      <c r="M27" s="50">
        <f>SUM(M17+M22)</f>
        <v>0</v>
      </c>
      <c r="N27" s="121">
        <f>M27/'２００７年'!M27</f>
        <v>0</v>
      </c>
      <c r="O27" s="45">
        <f t="shared" si="0"/>
        <v>80281</v>
      </c>
      <c r="P27" s="50">
        <f t="shared" si="0"/>
        <v>0</v>
      </c>
      <c r="Q27" s="121">
        <f>P27/'２００７年'!P27</f>
        <v>0</v>
      </c>
    </row>
    <row r="28" spans="1:17" ht="14.25" thickBot="1">
      <c r="A28" s="10"/>
      <c r="B28" s="34" t="s">
        <v>11</v>
      </c>
      <c r="C28" s="119">
        <f>C26/C27</f>
        <v>0.7150090187019398</v>
      </c>
      <c r="D28" s="121"/>
      <c r="E28" s="119">
        <f>E26/E27</f>
        <v>0.6913722267871816</v>
      </c>
      <c r="F28" s="8"/>
      <c r="G28" s="119" t="e">
        <f>G26/G27</f>
        <v>#DIV/0!</v>
      </c>
      <c r="H28" s="8"/>
      <c r="I28" s="119" t="e">
        <f>I26/I27</f>
        <v>#DIV/0!</v>
      </c>
      <c r="J28" s="34"/>
      <c r="K28" s="119" t="e">
        <f>K26/K27</f>
        <v>#DIV/0!</v>
      </c>
      <c r="L28" s="121" t="e">
        <f>K28/'2006年'!K28</f>
        <v>#DIV/0!</v>
      </c>
      <c r="M28" s="119" t="e">
        <f>M26/M27</f>
        <v>#DIV/0!</v>
      </c>
      <c r="N28" s="121"/>
      <c r="O28" s="129">
        <f>O26/O27</f>
        <v>0.7006763742354978</v>
      </c>
      <c r="P28" s="130" t="e">
        <f>P26/P27</f>
        <v>#DIV/0!</v>
      </c>
      <c r="Q28" s="8"/>
    </row>
    <row r="29" spans="1:17" ht="13.5">
      <c r="A29" s="11"/>
      <c r="B29" s="35" t="s">
        <v>7</v>
      </c>
      <c r="C29" s="125">
        <v>740</v>
      </c>
      <c r="D29" s="155">
        <f>C29/'2０００8年'!C29</f>
        <v>0.4758842443729904</v>
      </c>
      <c r="E29" s="125">
        <v>1958</v>
      </c>
      <c r="F29" s="155">
        <f>E29/'2０００8年'!E29</f>
        <v>0.944980694980695</v>
      </c>
      <c r="G29" s="125"/>
      <c r="H29" s="108">
        <f>G29/'２００７年'!G29</f>
        <v>0</v>
      </c>
      <c r="I29" s="125"/>
      <c r="J29" s="108">
        <f>I29/'２００７年'!I29</f>
        <v>0</v>
      </c>
      <c r="K29" s="131"/>
      <c r="L29" s="108">
        <f>K29/'２００７年'!K29</f>
        <v>0</v>
      </c>
      <c r="M29" s="125"/>
      <c r="N29" s="108">
        <f>M29/'２００７年'!M29</f>
        <v>0</v>
      </c>
      <c r="O29" s="25">
        <f>SUM(C29+E29+G29+I29+K29+M29)</f>
        <v>2698</v>
      </c>
      <c r="P29" s="150"/>
      <c r="Q29" s="108">
        <f>P29/'２００７年'!P29</f>
        <v>0</v>
      </c>
    </row>
    <row r="30" spans="1:17" ht="13.5">
      <c r="A30" s="11"/>
      <c r="B30" s="47" t="s">
        <v>8</v>
      </c>
      <c r="C30" s="127">
        <v>1589</v>
      </c>
      <c r="D30" s="155">
        <f>C30/'2０００8年'!C30</f>
        <v>0.6270718232044199</v>
      </c>
      <c r="E30" s="127">
        <v>1989</v>
      </c>
      <c r="F30" s="155">
        <f>E30/'2０００8年'!E30</f>
        <v>0.6290322580645161</v>
      </c>
      <c r="G30" s="127"/>
      <c r="H30" s="155">
        <f>G30/'２００７年'!G30</f>
        <v>0</v>
      </c>
      <c r="I30" s="127"/>
      <c r="J30" s="155">
        <f>I30/'２００７年'!I30</f>
        <v>0</v>
      </c>
      <c r="K30" s="132"/>
      <c r="L30" s="155">
        <f>K30/'２００７年'!K30</f>
        <v>0</v>
      </c>
      <c r="M30" s="127"/>
      <c r="N30" s="155">
        <f>M30/'２００７年'!M30</f>
        <v>0</v>
      </c>
      <c r="O30" s="45">
        <f>SUM(C30+E30+G30+I30+K30+M30)</f>
        <v>3578</v>
      </c>
      <c r="P30" s="148"/>
      <c r="Q30" s="155">
        <f>P30/'２００７年'!P30</f>
        <v>0</v>
      </c>
    </row>
    <row r="31" spans="1:17" ht="13.5">
      <c r="A31" s="11" t="s">
        <v>48</v>
      </c>
      <c r="B31" s="35" t="s">
        <v>9</v>
      </c>
      <c r="C31" s="124">
        <f>SUM(C29:C30)</f>
        <v>2329</v>
      </c>
      <c r="D31" s="155">
        <f>C31/'2０００8年'!C31</f>
        <v>0.5695769136708242</v>
      </c>
      <c r="E31" s="124">
        <f>SUM(E29:E30)</f>
        <v>3947</v>
      </c>
      <c r="F31" s="155">
        <f>E31/'2０００8年'!E31</f>
        <v>0.754107756973634</v>
      </c>
      <c r="G31" s="124">
        <f>SUM(G29:G30)</f>
        <v>0</v>
      </c>
      <c r="H31" s="155">
        <f>G31/'２００７年'!G31</f>
        <v>0</v>
      </c>
      <c r="I31" s="124">
        <f>SUM(I29:I30)</f>
        <v>0</v>
      </c>
      <c r="J31" s="155">
        <f>I31/'２００７年'!I31</f>
        <v>0</v>
      </c>
      <c r="K31" s="133">
        <f>SUM(K29:K30)</f>
        <v>0</v>
      </c>
      <c r="L31" s="155">
        <f>K31/'２００７年'!K31</f>
        <v>0</v>
      </c>
      <c r="M31" s="133">
        <f>SUM(M29:M30)</f>
        <v>0</v>
      </c>
      <c r="N31" s="121">
        <f>M31/'２００７年'!M31</f>
        <v>0</v>
      </c>
      <c r="O31" s="25">
        <f>SUM(C31+E31+G31+I31+K31+M31)</f>
        <v>6276</v>
      </c>
      <c r="P31" s="126">
        <f>SUM(P29:P30)</f>
        <v>0</v>
      </c>
      <c r="Q31" s="155">
        <f>P31/'２００７年'!P31</f>
        <v>0</v>
      </c>
    </row>
    <row r="32" spans="1:17" ht="13.5">
      <c r="A32" s="11"/>
      <c r="B32" s="47" t="s">
        <v>10</v>
      </c>
      <c r="C32" s="127">
        <v>3006</v>
      </c>
      <c r="D32" s="155">
        <f>C32/'2０００8年'!C32</f>
        <v>0.46182209248732525</v>
      </c>
      <c r="E32" s="127">
        <v>4641</v>
      </c>
      <c r="F32" s="155">
        <f>E32/'2０００8年'!E32</f>
        <v>0.5736711990111248</v>
      </c>
      <c r="G32" s="127"/>
      <c r="H32" s="121">
        <f>G32/'２００７年'!G32</f>
        <v>0</v>
      </c>
      <c r="I32" s="127"/>
      <c r="J32" s="121">
        <f>I32/'２００７年'!I32</f>
        <v>0</v>
      </c>
      <c r="K32" s="132"/>
      <c r="L32" s="121">
        <f>K32/'２００７年'!K32</f>
        <v>0</v>
      </c>
      <c r="M32" s="127"/>
      <c r="N32" s="121">
        <f>M32/'２００７年'!M32</f>
        <v>0</v>
      </c>
      <c r="O32" s="45">
        <f>SUM(C32+E32+G32+I32+K32+M32)</f>
        <v>7647</v>
      </c>
      <c r="P32" s="148"/>
      <c r="Q32" s="121">
        <f>P32/'２００７年'!P32</f>
        <v>0</v>
      </c>
    </row>
    <row r="33" spans="1:17" ht="14.25" thickBot="1">
      <c r="A33" s="10"/>
      <c r="B33" s="34" t="s">
        <v>11</v>
      </c>
      <c r="C33" s="119">
        <f>C31/C32</f>
        <v>0.7747837658017299</v>
      </c>
      <c r="D33" s="121"/>
      <c r="E33" s="119">
        <f>E31/E32</f>
        <v>0.8504632622279681</v>
      </c>
      <c r="F33" s="121">
        <f>E33/'２００７年'!E33</f>
        <v>1.4384645321757783</v>
      </c>
      <c r="G33" s="119" t="e">
        <f>G31/G32</f>
        <v>#DIV/0!</v>
      </c>
      <c r="H33" s="8"/>
      <c r="I33" s="119" t="e">
        <f>I31/I32</f>
        <v>#DIV/0!</v>
      </c>
      <c r="J33" s="34"/>
      <c r="K33" s="119" t="e">
        <f>K31/K32</f>
        <v>#DIV/0!</v>
      </c>
      <c r="L33" s="34"/>
      <c r="M33" s="119" t="e">
        <f>M31/M32</f>
        <v>#DIV/0!</v>
      </c>
      <c r="N33" s="121"/>
      <c r="O33" s="129">
        <f>O31/O32</f>
        <v>0.82071400549235</v>
      </c>
      <c r="P33" s="119" t="e">
        <f>P31/P32</f>
        <v>#DIV/0!</v>
      </c>
      <c r="Q33" s="8"/>
    </row>
    <row r="34" spans="1:17" ht="13.5">
      <c r="A34" s="87"/>
      <c r="B34" s="35" t="s">
        <v>7</v>
      </c>
      <c r="C34" s="125">
        <v>28707</v>
      </c>
      <c r="D34" s="155">
        <f>C34/'2０００8年'!C34</f>
        <v>0.8775142140979397</v>
      </c>
      <c r="E34" s="135">
        <v>35798</v>
      </c>
      <c r="F34" s="155">
        <f>E34/'2０００8年'!E34</f>
        <v>1.107542850071159</v>
      </c>
      <c r="G34" s="135"/>
      <c r="H34" s="108">
        <f>G34/'２００７年'!G34</f>
        <v>0</v>
      </c>
      <c r="I34" s="125"/>
      <c r="J34" s="108">
        <f>I34/'２００７年'!I34</f>
        <v>0</v>
      </c>
      <c r="K34" s="135"/>
      <c r="L34" s="108">
        <f>K34/'２００７年'!K34</f>
        <v>0</v>
      </c>
      <c r="M34" s="135"/>
      <c r="N34" s="108">
        <f>M34/'２００７年'!M34</f>
        <v>0</v>
      </c>
      <c r="O34" s="25">
        <f>SUM(C34+E34+G34+I34+K34+M34)</f>
        <v>64505</v>
      </c>
      <c r="P34" s="150"/>
      <c r="Q34" s="108">
        <f>P34/'２００７年'!P34</f>
        <v>0</v>
      </c>
    </row>
    <row r="35" spans="1:17" ht="13.5">
      <c r="A35" s="11"/>
      <c r="B35" s="47" t="s">
        <v>8</v>
      </c>
      <c r="C35" s="127">
        <v>5139</v>
      </c>
      <c r="D35" s="155">
        <f>C35/'2０００8年'!C35</f>
        <v>1.1292023731048122</v>
      </c>
      <c r="E35" s="127">
        <v>6081</v>
      </c>
      <c r="F35" s="155">
        <f>E35/'2０００8年'!E35</f>
        <v>1.1034295046271094</v>
      </c>
      <c r="G35" s="127"/>
      <c r="H35" s="155">
        <f>G35/'２００７年'!G35</f>
        <v>0</v>
      </c>
      <c r="I35" s="127"/>
      <c r="J35" s="155">
        <f>I35/'２００７年'!I35</f>
        <v>0</v>
      </c>
      <c r="K35" s="127"/>
      <c r="L35" s="155">
        <f>K35/'２００７年'!K35</f>
        <v>0</v>
      </c>
      <c r="M35" s="127"/>
      <c r="N35" s="155">
        <f>M35/'２００７年'!M35</f>
        <v>0</v>
      </c>
      <c r="O35" s="45">
        <f>SUM(C35+E35+G35+I35+K35+M35)</f>
        <v>11220</v>
      </c>
      <c r="P35" s="148"/>
      <c r="Q35" s="155">
        <f>P35/'２００７年'!P35</f>
        <v>0</v>
      </c>
    </row>
    <row r="36" spans="1:17" ht="13.5">
      <c r="A36" s="11" t="s">
        <v>49</v>
      </c>
      <c r="B36" s="35" t="s">
        <v>9</v>
      </c>
      <c r="C36" s="124">
        <f>SUM(C34:C35)</f>
        <v>33846</v>
      </c>
      <c r="D36" s="155">
        <f>C36/'2０００8年'!C36</f>
        <v>0.9082517107205152</v>
      </c>
      <c r="E36" s="124">
        <f>SUM(E34:E35)</f>
        <v>41879</v>
      </c>
      <c r="F36" s="155">
        <f>E36/'2０００8年'!E36</f>
        <v>1.106943673512542</v>
      </c>
      <c r="G36" s="124">
        <f>SUM(G34:G35)</f>
        <v>0</v>
      </c>
      <c r="H36" s="155">
        <f>G36/'２００７年'!G36</f>
        <v>0</v>
      </c>
      <c r="I36" s="124">
        <f>SUM(I34:I35)</f>
        <v>0</v>
      </c>
      <c r="J36" s="155">
        <f>I36/'２００７年'!I36</f>
        <v>0</v>
      </c>
      <c r="K36" s="124">
        <f>SUM(K34:K35)</f>
        <v>0</v>
      </c>
      <c r="L36" s="155">
        <f>K36/'２００７年'!K36</f>
        <v>0</v>
      </c>
      <c r="M36" s="124">
        <f>SUM(M34:M35)</f>
        <v>0</v>
      </c>
      <c r="N36" s="155">
        <f>M36/'２００７年'!M36</f>
        <v>0</v>
      </c>
      <c r="O36" s="25">
        <f>SUM(C36+E36+G36+I36+K36+M36)</f>
        <v>75725</v>
      </c>
      <c r="P36" s="126">
        <f>SUM(P34:P35)</f>
        <v>0</v>
      </c>
      <c r="Q36" s="155">
        <f>P36/'２００７年'!P36</f>
        <v>0</v>
      </c>
    </row>
    <row r="37" spans="1:17" ht="13.5">
      <c r="A37" s="11"/>
      <c r="B37" s="47" t="s">
        <v>10</v>
      </c>
      <c r="C37" s="127">
        <v>45783</v>
      </c>
      <c r="D37" s="155">
        <f>C37/'2０００8年'!C37</f>
        <v>0.8038733692693976</v>
      </c>
      <c r="E37" s="127">
        <v>56280</v>
      </c>
      <c r="F37" s="155">
        <f>E37/'2０００8年'!E37</f>
        <v>0.9675422912941823</v>
      </c>
      <c r="G37" s="127"/>
      <c r="H37" s="121">
        <f>G37/'２００７年'!G37</f>
        <v>0</v>
      </c>
      <c r="I37" s="127"/>
      <c r="J37" s="121">
        <f>I37/'２００７年'!I37</f>
        <v>0</v>
      </c>
      <c r="K37" s="127"/>
      <c r="L37" s="121">
        <f>K37/'２００７年'!K37</f>
        <v>0</v>
      </c>
      <c r="M37" s="127"/>
      <c r="N37" s="121">
        <f>M37/'２００７年'!M37</f>
        <v>0</v>
      </c>
      <c r="O37" s="45">
        <f>SUM(C37+E37+G37+I37+K37+M37)</f>
        <v>102063</v>
      </c>
      <c r="P37" s="148"/>
      <c r="Q37" s="121">
        <f>P37/'２００７年'!P37</f>
        <v>0</v>
      </c>
    </row>
    <row r="38" spans="1:17" ht="14.25" thickBot="1">
      <c r="A38" s="10"/>
      <c r="B38" s="34" t="s">
        <v>11</v>
      </c>
      <c r="C38" s="119">
        <f>C36/C37</f>
        <v>0.739270034729048</v>
      </c>
      <c r="D38" s="160"/>
      <c r="E38" s="119">
        <f>E36/E37</f>
        <v>0.7441186922530206</v>
      </c>
      <c r="F38" s="34"/>
      <c r="G38" s="119" t="e">
        <f>G36/G37</f>
        <v>#DIV/0!</v>
      </c>
      <c r="H38" s="34"/>
      <c r="I38" s="123" t="e">
        <f>I36/I37</f>
        <v>#DIV/0!</v>
      </c>
      <c r="J38" s="34"/>
      <c r="K38" s="119" t="e">
        <f>K36/K37</f>
        <v>#DIV/0!</v>
      </c>
      <c r="L38" s="34"/>
      <c r="M38" s="119" t="e">
        <f>M36/M37</f>
        <v>#DIV/0!</v>
      </c>
      <c r="N38" s="136"/>
      <c r="O38" s="129">
        <f>O36/O37</f>
        <v>0.7419437014393071</v>
      </c>
      <c r="P38" s="130" t="e">
        <f>P36/P37</f>
        <v>#DIV/0!</v>
      </c>
      <c r="Q38" s="34"/>
    </row>
    <row r="39" spans="13:17" ht="14.25" thickBot="1">
      <c r="M39" s="9"/>
      <c r="N39" s="1"/>
      <c r="O39" s="9"/>
      <c r="P39" s="9"/>
      <c r="Q39" s="1"/>
    </row>
    <row r="40" spans="1:17" ht="13.5">
      <c r="A40" s="19" t="s">
        <v>1</v>
      </c>
      <c r="B40" s="54" t="s">
        <v>2</v>
      </c>
      <c r="C40" s="166" t="s">
        <v>25</v>
      </c>
      <c r="D40" s="165"/>
      <c r="E40" s="166" t="s">
        <v>26</v>
      </c>
      <c r="F40" s="165"/>
      <c r="G40" s="166" t="s">
        <v>27</v>
      </c>
      <c r="H40" s="165"/>
      <c r="I40" s="166" t="s">
        <v>28</v>
      </c>
      <c r="J40" s="165"/>
      <c r="K40" s="166" t="s">
        <v>29</v>
      </c>
      <c r="L40" s="165"/>
      <c r="M40" s="166" t="s">
        <v>31</v>
      </c>
      <c r="N40" s="165"/>
      <c r="O40" s="30" t="s">
        <v>30</v>
      </c>
      <c r="P40" s="41" t="s">
        <v>32</v>
      </c>
      <c r="Q40" s="3"/>
    </row>
    <row r="41" spans="1:17" ht="14.25" thickBot="1">
      <c r="A41" s="10"/>
      <c r="B41" s="34"/>
      <c r="C41" s="63" t="s">
        <v>5</v>
      </c>
      <c r="D41" s="18" t="s">
        <v>6</v>
      </c>
      <c r="E41" s="63" t="s">
        <v>5</v>
      </c>
      <c r="F41" s="18" t="s">
        <v>6</v>
      </c>
      <c r="G41" s="63" t="s">
        <v>5</v>
      </c>
      <c r="H41" s="18" t="s">
        <v>6</v>
      </c>
      <c r="I41" s="63" t="s">
        <v>5</v>
      </c>
      <c r="J41" s="18" t="s">
        <v>6</v>
      </c>
      <c r="K41" s="62" t="s">
        <v>5</v>
      </c>
      <c r="L41" s="51" t="s">
        <v>6</v>
      </c>
      <c r="M41" s="61" t="s">
        <v>5</v>
      </c>
      <c r="N41" s="34" t="s">
        <v>6</v>
      </c>
      <c r="O41" s="60" t="s">
        <v>5</v>
      </c>
      <c r="P41" s="60" t="s">
        <v>5</v>
      </c>
      <c r="Q41" s="4"/>
    </row>
    <row r="42" spans="1:17" ht="14.25" thickBot="1">
      <c r="A42" s="11"/>
      <c r="B42" s="35" t="s">
        <v>7</v>
      </c>
      <c r="C42" s="125"/>
      <c r="D42" s="108">
        <f>C42/'２００７年'!C42</f>
        <v>0</v>
      </c>
      <c r="E42" s="146"/>
      <c r="F42" s="108">
        <f>E42/'２００７年'!E42</f>
        <v>0</v>
      </c>
      <c r="G42" s="125"/>
      <c r="H42" s="108">
        <f>G42/'２００７年'!G42</f>
        <v>0</v>
      </c>
      <c r="I42" s="151"/>
      <c r="J42" s="108">
        <f>I42/'２００７年'!I42</f>
        <v>0</v>
      </c>
      <c r="K42" s="125"/>
      <c r="L42" s="108">
        <f>K42/'２００７年'!K42</f>
        <v>0</v>
      </c>
      <c r="M42" s="109">
        <f>SUM(O4+O42)</f>
        <v>29311</v>
      </c>
      <c r="N42" s="108">
        <f aca="true" t="shared" si="1" ref="N42:N75">M42/P42</f>
        <v>3.350211452737456</v>
      </c>
      <c r="O42" s="53">
        <f>SUM(P4+C42+E42+G42+I42+K42)</f>
        <v>0</v>
      </c>
      <c r="P42" s="71">
        <f>'2０００8年'!C4+'2０００8年'!E4</f>
        <v>8749</v>
      </c>
      <c r="Q42" s="162"/>
    </row>
    <row r="43" spans="1:16" ht="14.25" thickBot="1">
      <c r="A43" s="11"/>
      <c r="B43" s="47" t="s">
        <v>8</v>
      </c>
      <c r="C43" s="127"/>
      <c r="D43" s="155">
        <f>C43/'２００７年'!C43</f>
        <v>0</v>
      </c>
      <c r="E43" s="127"/>
      <c r="F43" s="155">
        <f>E43/'２００７年'!E43</f>
        <v>0</v>
      </c>
      <c r="G43" s="127"/>
      <c r="H43" s="155">
        <f>G43/'２００７年'!G43</f>
        <v>0</v>
      </c>
      <c r="I43" s="114"/>
      <c r="J43" s="155">
        <f>I43/'２００７年'!I43</f>
        <v>0</v>
      </c>
      <c r="K43" s="127"/>
      <c r="L43" s="155">
        <f>K43/'２００７年'!K43</f>
        <v>0</v>
      </c>
      <c r="M43" s="113">
        <f>SUM(O5+O43)</f>
        <v>4699</v>
      </c>
      <c r="N43" s="155">
        <f t="shared" si="1"/>
        <v>1.0341109154929577</v>
      </c>
      <c r="O43" s="45">
        <f>SUM(P5+C43+E43+G43+I43+K43)</f>
        <v>0</v>
      </c>
      <c r="P43" s="71">
        <f>'2０００8年'!C5+'2０００8年'!E5</f>
        <v>4544</v>
      </c>
    </row>
    <row r="44" spans="1:16" ht="14.25" thickBot="1">
      <c r="A44" s="11" t="s">
        <v>44</v>
      </c>
      <c r="B44" s="35" t="s">
        <v>9</v>
      </c>
      <c r="C44" s="124">
        <f>SUM(C42:C43)</f>
        <v>0</v>
      </c>
      <c r="D44" s="155">
        <f>C44/'２００７年'!C44</f>
        <v>0</v>
      </c>
      <c r="E44" s="113">
        <f>SUM(E42:E43)</f>
        <v>0</v>
      </c>
      <c r="F44" s="155">
        <f>E44/'２００７年'!E44</f>
        <v>0</v>
      </c>
      <c r="G44" s="124">
        <f>SUM(G42:G43)</f>
        <v>0</v>
      </c>
      <c r="H44" s="155">
        <f>G44/'２００７年'!G44</f>
        <v>0</v>
      </c>
      <c r="I44" s="138">
        <f>SUM(I42:I43)</f>
        <v>0</v>
      </c>
      <c r="J44" s="155">
        <f>I44/'２００７年'!I44</f>
        <v>0</v>
      </c>
      <c r="K44" s="124">
        <f>SUM(K42:K43)</f>
        <v>0</v>
      </c>
      <c r="L44" s="155">
        <f>K44/'２００７年'!K44</f>
        <v>0</v>
      </c>
      <c r="M44" s="117">
        <f>SUM(O6+O44)</f>
        <v>34010</v>
      </c>
      <c r="N44" s="121">
        <f t="shared" si="1"/>
        <v>2.558489430527345</v>
      </c>
      <c r="O44" s="139">
        <f>SUM(O42:O43)</f>
        <v>0</v>
      </c>
      <c r="P44" s="71">
        <f>'2０００8年'!C6+'2０００8年'!E6</f>
        <v>13293</v>
      </c>
    </row>
    <row r="45" spans="1:16" ht="13.5">
      <c r="A45" s="11"/>
      <c r="B45" s="47" t="s">
        <v>10</v>
      </c>
      <c r="C45" s="127"/>
      <c r="D45" s="121">
        <f>C45/'２００７年'!C45</f>
        <v>0</v>
      </c>
      <c r="E45" s="145"/>
      <c r="F45" s="121">
        <f>E45/'２００７年'!E45</f>
        <v>0</v>
      </c>
      <c r="G45" s="114"/>
      <c r="H45" s="121">
        <f>G45/'２００７年'!G45</f>
        <v>0</v>
      </c>
      <c r="I45" s="114"/>
      <c r="J45" s="121">
        <f>I45/'２００７年'!I45</f>
        <v>0</v>
      </c>
      <c r="K45" s="127"/>
      <c r="L45" s="121">
        <f>K45/'２００７年'!K45</f>
        <v>0</v>
      </c>
      <c r="M45" s="116">
        <f>SUM(O7+O45)</f>
        <v>45626</v>
      </c>
      <c r="N45" s="121">
        <f t="shared" si="1"/>
        <v>1.4550499091112032</v>
      </c>
      <c r="O45" s="45">
        <f>SUM(P7+C45+E45+G45+I45+K45)</f>
        <v>0</v>
      </c>
      <c r="P45" s="71">
        <f>'2０００8年'!C7+'2０００8年'!E7</f>
        <v>31357</v>
      </c>
    </row>
    <row r="46" spans="1:16" ht="14.25" thickBot="1">
      <c r="A46" s="10"/>
      <c r="B46" s="34" t="s">
        <v>11</v>
      </c>
      <c r="C46" s="119" t="e">
        <f>C44/C45</f>
        <v>#DIV/0!</v>
      </c>
      <c r="D46" s="8"/>
      <c r="E46" s="119" t="e">
        <f>E44/E45</f>
        <v>#DIV/0!</v>
      </c>
      <c r="F46" s="8"/>
      <c r="G46" s="119" t="e">
        <f>G44/G45</f>
        <v>#DIV/0!</v>
      </c>
      <c r="H46" s="120"/>
      <c r="I46" s="140" t="e">
        <f>I44/I45</f>
        <v>#DIV/0!</v>
      </c>
      <c r="J46" s="8"/>
      <c r="K46" s="119" t="e">
        <f>K44/K45</f>
        <v>#DIV/0!</v>
      </c>
      <c r="L46" s="34"/>
      <c r="M46" s="119">
        <f>M44/M45</f>
        <v>0.7454083198176479</v>
      </c>
      <c r="N46" s="141" t="e">
        <f t="shared" si="1"/>
        <v>#DIV/0!</v>
      </c>
      <c r="O46" s="129" t="e">
        <f>O44/O45</f>
        <v>#DIV/0!</v>
      </c>
      <c r="P46" s="70"/>
    </row>
    <row r="47" spans="1:16" ht="14.25" thickBot="1">
      <c r="A47" s="11"/>
      <c r="B47" s="37" t="s">
        <v>7</v>
      </c>
      <c r="C47" s="146"/>
      <c r="D47" s="108">
        <f>C47/'２００７年'!C47</f>
        <v>0</v>
      </c>
      <c r="E47" s="146"/>
      <c r="F47" s="108">
        <f>E47/'２００７年'!E47</f>
        <v>0</v>
      </c>
      <c r="G47" s="146"/>
      <c r="H47" s="108">
        <f>G47/'２００７年'!G47</f>
        <v>0</v>
      </c>
      <c r="I47" s="110"/>
      <c r="J47" s="108">
        <f>I47/'２００７年'!I47</f>
        <v>0</v>
      </c>
      <c r="K47" s="146"/>
      <c r="L47" s="108">
        <f>K47/'２００７年'!K47</f>
        <v>0</v>
      </c>
      <c r="M47" s="109">
        <f>SUM(O9+O47)</f>
        <v>22284</v>
      </c>
      <c r="N47" s="108">
        <f t="shared" si="1"/>
        <v>2.022692202959063</v>
      </c>
      <c r="O47" s="40">
        <f>SUM(P9+C47+E47+G47+I47+K47)</f>
        <v>0</v>
      </c>
      <c r="P47" s="71">
        <f>'2０００8年'!C9+'2０００8年'!E9</f>
        <v>11017</v>
      </c>
    </row>
    <row r="48" spans="1:16" ht="14.25" thickBot="1">
      <c r="A48" s="11"/>
      <c r="B48" s="35" t="s">
        <v>8</v>
      </c>
      <c r="C48" s="114"/>
      <c r="D48" s="155">
        <f>C48/'２００７年'!C48</f>
        <v>0</v>
      </c>
      <c r="E48" s="127"/>
      <c r="F48" s="155">
        <f>E48/'２００７年'!E48</f>
        <v>0</v>
      </c>
      <c r="G48" s="125"/>
      <c r="H48" s="155">
        <f>G48/'２００７年'!G48</f>
        <v>0</v>
      </c>
      <c r="I48" s="152"/>
      <c r="J48" s="155">
        <f>I48/'２００７年'!I48</f>
        <v>0</v>
      </c>
      <c r="K48" s="125"/>
      <c r="L48" s="155">
        <f>K48/'２００７年'!K48</f>
        <v>0</v>
      </c>
      <c r="M48" s="113">
        <f>SUM(O10+O48)</f>
        <v>1067</v>
      </c>
      <c r="N48" s="155">
        <f t="shared" si="1"/>
        <v>0.8046757164404224</v>
      </c>
      <c r="O48" s="59">
        <f>SUM(P10+C48+E48+G48+I48+K48)</f>
        <v>0</v>
      </c>
      <c r="P48" s="71">
        <f>'2０００8年'!C10+'2０００8年'!E10</f>
        <v>1326</v>
      </c>
    </row>
    <row r="49" spans="1:16" ht="14.25" thickBot="1">
      <c r="A49" s="11" t="s">
        <v>45</v>
      </c>
      <c r="B49" s="47" t="s">
        <v>9</v>
      </c>
      <c r="C49" s="116">
        <f>SUM(C47:C48)</f>
        <v>0</v>
      </c>
      <c r="D49" s="155">
        <f>C49/'２００７年'!C49</f>
        <v>0</v>
      </c>
      <c r="E49" s="113">
        <f>SUM(E47:E48)</f>
        <v>0</v>
      </c>
      <c r="F49" s="155">
        <f>E49/'２００７年'!E49</f>
        <v>0</v>
      </c>
      <c r="G49" s="113">
        <f>SUM(G47:G48)</f>
        <v>0</v>
      </c>
      <c r="H49" s="155">
        <f>G49/'２００７年'!G49</f>
        <v>0</v>
      </c>
      <c r="I49" s="113">
        <f>SUM(I47:I48)</f>
        <v>0</v>
      </c>
      <c r="J49" s="155">
        <f>I49/'２００７年'!I49</f>
        <v>0</v>
      </c>
      <c r="K49" s="113">
        <f>SUM(K47:K48)</f>
        <v>0</v>
      </c>
      <c r="L49" s="155">
        <f>K49/'２００７年'!K49</f>
        <v>0</v>
      </c>
      <c r="M49" s="113">
        <f>SUM(O11+O49)</f>
        <v>23351</v>
      </c>
      <c r="N49" s="155">
        <f t="shared" si="1"/>
        <v>1.8918415296119258</v>
      </c>
      <c r="O49" s="142">
        <f>SUM(O47:O48)</f>
        <v>0</v>
      </c>
      <c r="P49" s="71">
        <f>'2０００8年'!C11+'2０００8年'!E11</f>
        <v>12343</v>
      </c>
    </row>
    <row r="50" spans="1:16" ht="13.5">
      <c r="A50" s="11"/>
      <c r="B50" s="47" t="s">
        <v>10</v>
      </c>
      <c r="C50" s="127"/>
      <c r="D50" s="121">
        <f>C50/'２００７年'!C50</f>
        <v>0</v>
      </c>
      <c r="E50" s="145"/>
      <c r="F50" s="121">
        <f>E50/'２００７年'!E50</f>
        <v>0</v>
      </c>
      <c r="G50" s="127"/>
      <c r="H50" s="121">
        <f>G50/'２００７年'!G50</f>
        <v>0</v>
      </c>
      <c r="I50" s="114"/>
      <c r="J50" s="121">
        <f>I50/'２００７年'!I50</f>
        <v>0</v>
      </c>
      <c r="K50" s="113"/>
      <c r="L50" s="121">
        <f>K50/'２００７年'!K50</f>
        <v>0</v>
      </c>
      <c r="M50" s="116">
        <f>SUM(O12+O50)</f>
        <v>33374</v>
      </c>
      <c r="N50" s="121">
        <f t="shared" si="1"/>
        <v>1.4267270861833106</v>
      </c>
      <c r="O50" s="45">
        <f>SUM(P12+C50+E50+G50+I50+K50)</f>
        <v>0</v>
      </c>
      <c r="P50" s="71">
        <f>'2０００8年'!C12+'2０００8年'!E12</f>
        <v>23392</v>
      </c>
    </row>
    <row r="51" spans="1:16" ht="14.25" thickBot="1">
      <c r="A51" s="10"/>
      <c r="B51" s="34" t="s">
        <v>11</v>
      </c>
      <c r="C51" s="119" t="e">
        <f>C49/C50</f>
        <v>#DIV/0!</v>
      </c>
      <c r="D51" s="8"/>
      <c r="E51" s="119" t="e">
        <f>E49/E50</f>
        <v>#DIV/0!</v>
      </c>
      <c r="F51" s="8"/>
      <c r="G51" s="119" t="e">
        <f>G49/G50</f>
        <v>#DIV/0!</v>
      </c>
      <c r="H51" s="89"/>
      <c r="I51" s="140" t="e">
        <f>I49/I50</f>
        <v>#DIV/0!</v>
      </c>
      <c r="J51" s="8"/>
      <c r="K51" s="119" t="s">
        <v>52</v>
      </c>
      <c r="L51" s="34"/>
      <c r="M51" s="119">
        <f>M49/M50</f>
        <v>0.699676394798346</v>
      </c>
      <c r="N51" s="51"/>
      <c r="O51" s="129" t="e">
        <f>O49/O50</f>
        <v>#DIV/0!</v>
      </c>
      <c r="P51" s="70"/>
    </row>
    <row r="52" spans="1:17" ht="14.25" thickBot="1">
      <c r="A52" s="11"/>
      <c r="B52" s="35" t="s">
        <v>7</v>
      </c>
      <c r="C52" s="125"/>
      <c r="D52" s="108">
        <f>C52/'２００７年'!C52</f>
        <v>0</v>
      </c>
      <c r="E52" s="146"/>
      <c r="F52" s="108">
        <f>E52/'２００７年'!E52</f>
        <v>0</v>
      </c>
      <c r="G52" s="125"/>
      <c r="H52" s="108">
        <f>G52/'２００７年'!G52</f>
        <v>0</v>
      </c>
      <c r="I52" s="131"/>
      <c r="J52" s="108">
        <f>I52/'２００７年'!I52</f>
        <v>0</v>
      </c>
      <c r="K52" s="125"/>
      <c r="L52" s="108">
        <f>K52/'２００７年'!K52</f>
        <v>0</v>
      </c>
      <c r="M52" s="109">
        <f>SUM(O14+O52)</f>
        <v>36900</v>
      </c>
      <c r="N52" s="108">
        <f t="shared" si="1"/>
        <v>1.7795138888888888</v>
      </c>
      <c r="O52" s="25">
        <f>SUM(P14+C52+E52+G52+I52+K52)</f>
        <v>0</v>
      </c>
      <c r="P52" s="71">
        <f>'2０００8年'!C14+'2０００8年'!E14</f>
        <v>20736</v>
      </c>
      <c r="Q52" s="3"/>
    </row>
    <row r="53" spans="1:17" ht="14.25" thickBot="1">
      <c r="A53" s="11"/>
      <c r="B53" s="47" t="s">
        <v>8</v>
      </c>
      <c r="C53" s="127"/>
      <c r="D53" s="155">
        <f>C53/'２００７年'!C53</f>
        <v>0</v>
      </c>
      <c r="E53" s="127"/>
      <c r="F53" s="121">
        <f>E53/'２００７年'!E53</f>
        <v>0</v>
      </c>
      <c r="G53" s="127"/>
      <c r="H53" s="121">
        <f>G53/'２００７年'!G53</f>
        <v>0</v>
      </c>
      <c r="I53" s="132"/>
      <c r="J53" s="155">
        <f>I53/'２００７年'!I53</f>
        <v>0</v>
      </c>
      <c r="K53" s="127"/>
      <c r="L53" s="155">
        <f>K53/'２００７年'!K53</f>
        <v>0</v>
      </c>
      <c r="M53" s="113">
        <f>SUM(O15+O53)</f>
        <v>7300</v>
      </c>
      <c r="N53" s="155">
        <f t="shared" si="1"/>
        <v>1.1411599187118961</v>
      </c>
      <c r="O53" s="45">
        <f>SUM(P15+C53+E53+G53+I53+K53)</f>
        <v>0</v>
      </c>
      <c r="P53" s="71">
        <f>'2０００8年'!C15+'2０００8年'!E15</f>
        <v>6397</v>
      </c>
      <c r="Q53" s="3"/>
    </row>
    <row r="54" spans="1:16" ht="14.25" thickBot="1">
      <c r="A54" s="11" t="s">
        <v>46</v>
      </c>
      <c r="B54" s="35" t="s">
        <v>9</v>
      </c>
      <c r="C54" s="124">
        <f>SUM(C52:C53)</f>
        <v>0</v>
      </c>
      <c r="D54" s="155">
        <f>C54/'２００７年'!C54</f>
        <v>0</v>
      </c>
      <c r="E54" s="113">
        <f>SUM(E52:E53)</f>
        <v>0</v>
      </c>
      <c r="F54" s="121">
        <f>E54/'２００７年'!E54</f>
        <v>0</v>
      </c>
      <c r="G54" s="124">
        <f>SUM(G52:G53)</f>
        <v>0</v>
      </c>
      <c r="H54" s="121">
        <f>G54/'２００７年'!G54</f>
        <v>0</v>
      </c>
      <c r="I54" s="133">
        <f>SUM(I52:I53)</f>
        <v>0</v>
      </c>
      <c r="J54" s="155">
        <f>I54/'２００７年'!I54</f>
        <v>0</v>
      </c>
      <c r="K54" s="124">
        <f>SUM(K52:K53)</f>
        <v>0</v>
      </c>
      <c r="L54" s="155">
        <f>K54/'２００７年'!K54</f>
        <v>0</v>
      </c>
      <c r="M54" s="113">
        <f>SUM(O16+O54)</f>
        <v>44200</v>
      </c>
      <c r="N54" s="155">
        <f t="shared" si="1"/>
        <v>1.6290126414329413</v>
      </c>
      <c r="O54" s="139">
        <f>SUM(O52:O53)</f>
        <v>0</v>
      </c>
      <c r="P54" s="71">
        <f>'2０００8年'!C16+'2０００8年'!E16</f>
        <v>27133</v>
      </c>
    </row>
    <row r="55" spans="1:17" ht="13.5">
      <c r="A55" s="11"/>
      <c r="B55" s="47" t="s">
        <v>10</v>
      </c>
      <c r="C55" s="113"/>
      <c r="D55" s="121">
        <f>C55/'２００７年'!C55</f>
        <v>0</v>
      </c>
      <c r="E55" s="127"/>
      <c r="F55" s="121">
        <f>E55/'２００７年'!E55</f>
        <v>0</v>
      </c>
      <c r="G55" s="127"/>
      <c r="H55" s="121">
        <f>G55/'２００７年'!G55</f>
        <v>0</v>
      </c>
      <c r="I55" s="132"/>
      <c r="J55" s="121">
        <f>I55/'２００７年'!I55</f>
        <v>0</v>
      </c>
      <c r="K55" s="127"/>
      <c r="L55" s="121">
        <f>K55/'２００７年'!K55</f>
        <v>0</v>
      </c>
      <c r="M55" s="116">
        <f>SUM(O17+O55)</f>
        <v>58461</v>
      </c>
      <c r="N55" s="121">
        <f t="shared" si="1"/>
        <v>1.222215253386854</v>
      </c>
      <c r="O55" s="45">
        <f>SUM(P17+C55+E55+G55+I55+K55)</f>
        <v>0</v>
      </c>
      <c r="P55" s="71">
        <f>'2０００8年'!C17+'2０００8年'!E17</f>
        <v>47832</v>
      </c>
      <c r="Q55" s="3"/>
    </row>
    <row r="56" spans="1:16" ht="14.25" thickBot="1">
      <c r="A56" s="10"/>
      <c r="B56" s="34" t="s">
        <v>11</v>
      </c>
      <c r="C56" s="119" t="s">
        <v>52</v>
      </c>
      <c r="D56" s="8"/>
      <c r="E56" s="119" t="e">
        <f>E54/E55</f>
        <v>#DIV/0!</v>
      </c>
      <c r="F56" s="8"/>
      <c r="G56" s="119" t="e">
        <f>G54/G55</f>
        <v>#DIV/0!</v>
      </c>
      <c r="H56" s="8"/>
      <c r="I56" s="119" t="e">
        <f>I54/I55</f>
        <v>#DIV/0!</v>
      </c>
      <c r="J56" s="8"/>
      <c r="K56" s="119" t="e">
        <f>K54/K55</f>
        <v>#DIV/0!</v>
      </c>
      <c r="L56" s="34"/>
      <c r="M56" s="119">
        <f>M54/M55</f>
        <v>0.7560595952857461</v>
      </c>
      <c r="N56" s="8"/>
      <c r="O56" s="129" t="e">
        <f>O54/O55</f>
        <v>#DIV/0!</v>
      </c>
      <c r="P56" s="70"/>
    </row>
    <row r="57" spans="1:16" ht="14.25" thickBot="1">
      <c r="A57" s="11"/>
      <c r="B57" s="35" t="s">
        <v>7</v>
      </c>
      <c r="C57" s="125"/>
      <c r="D57" s="108">
        <f>C57/'２００７年'!C57</f>
        <v>0</v>
      </c>
      <c r="E57" s="146"/>
      <c r="F57" s="108">
        <f>E57/'２００７年'!E57</f>
        <v>0</v>
      </c>
      <c r="G57" s="125"/>
      <c r="H57" s="108">
        <f>G57/'２００７年'!G57</f>
        <v>0</v>
      </c>
      <c r="I57" s="131"/>
      <c r="J57" s="108">
        <f>I57/'２００７年'!I57</f>
        <v>0</v>
      </c>
      <c r="K57" s="125"/>
      <c r="L57" s="108">
        <f>K57/'２００７年'!K57</f>
        <v>0</v>
      </c>
      <c r="M57" s="109">
        <f>SUM(O19+O57)</f>
        <v>10433</v>
      </c>
      <c r="N57" s="108">
        <f t="shared" si="1"/>
        <v>1.8540963213079793</v>
      </c>
      <c r="O57" s="53">
        <f>SUM(P19+C57+E57+G57+I57+K57)</f>
        <v>0</v>
      </c>
      <c r="P57" s="71">
        <f>'2０００8年'!C19+'2０００8年'!E19</f>
        <v>5627</v>
      </c>
    </row>
    <row r="58" spans="1:17" ht="14.25" thickBot="1">
      <c r="A58" s="11"/>
      <c r="B58" s="47" t="s">
        <v>8</v>
      </c>
      <c r="C58" s="127"/>
      <c r="D58" s="155">
        <f>C58/'２００７年'!C58</f>
        <v>0</v>
      </c>
      <c r="E58" s="127"/>
      <c r="F58" s="121">
        <f>E58/'２００７年'!E58</f>
        <v>0</v>
      </c>
      <c r="G58" s="127"/>
      <c r="H58" s="121">
        <f>G58/'２００７年'!G58</f>
        <v>0</v>
      </c>
      <c r="I58" s="132"/>
      <c r="J58" s="155">
        <f>I58/'２００７年'!I58</f>
        <v>0</v>
      </c>
      <c r="K58" s="127"/>
      <c r="L58" s="155">
        <f>K58/'２００７年'!K58</f>
        <v>0</v>
      </c>
      <c r="M58" s="113">
        <f>SUM(O20+O58)</f>
        <v>1618</v>
      </c>
      <c r="N58" s="155">
        <f t="shared" si="1"/>
        <v>1.2620904836193447</v>
      </c>
      <c r="O58" s="45">
        <f>SUM(P20+C58+E58+G58+I58+K58)</f>
        <v>0</v>
      </c>
      <c r="P58" s="71">
        <f>'2０００8年'!C20+'2０００8年'!E20</f>
        <v>1282</v>
      </c>
      <c r="Q58" s="3"/>
    </row>
    <row r="59" spans="1:16" ht="14.25" thickBot="1">
      <c r="A59" s="11" t="s">
        <v>47</v>
      </c>
      <c r="B59" s="35" t="s">
        <v>9</v>
      </c>
      <c r="C59" s="124">
        <f>SUM(C57:C58)</f>
        <v>0</v>
      </c>
      <c r="D59" s="155">
        <f>C59/'２００７年'!C59</f>
        <v>0</v>
      </c>
      <c r="E59" s="113">
        <f>SUM(E57:E58)</f>
        <v>0</v>
      </c>
      <c r="F59" s="121">
        <f>E59/'２００７年'!E59</f>
        <v>0</v>
      </c>
      <c r="G59" s="124">
        <f>SUM(G57:G58)</f>
        <v>0</v>
      </c>
      <c r="H59" s="121">
        <f>G59/'２００７年'!G59</f>
        <v>0</v>
      </c>
      <c r="I59" s="133">
        <f>SUM(I57:I58)</f>
        <v>0</v>
      </c>
      <c r="J59" s="155">
        <f>I59/'２００７年'!I59</f>
        <v>0</v>
      </c>
      <c r="K59" s="124">
        <f>SUM(K57:K58)</f>
        <v>0</v>
      </c>
      <c r="L59" s="155">
        <f>K59/'２００７年'!K59</f>
        <v>0</v>
      </c>
      <c r="M59" s="113">
        <f>SUM(O21+O59)</f>
        <v>12051</v>
      </c>
      <c r="N59" s="155">
        <f t="shared" si="1"/>
        <v>1.7442466348241423</v>
      </c>
      <c r="O59" s="139">
        <f>SUM(O57:O58)</f>
        <v>0</v>
      </c>
      <c r="P59" s="71">
        <f>'2０００8年'!C21+'2０００8年'!E21</f>
        <v>6909</v>
      </c>
    </row>
    <row r="60" spans="1:17" ht="13.5">
      <c r="A60" s="11"/>
      <c r="B60" s="47" t="s">
        <v>10</v>
      </c>
      <c r="C60" s="127"/>
      <c r="D60" s="121">
        <f>C60/'２００７年'!C60</f>
        <v>0</v>
      </c>
      <c r="E60" s="145"/>
      <c r="F60" s="121">
        <f>E60/'２００７年'!E60</f>
        <v>0</v>
      </c>
      <c r="G60" s="127"/>
      <c r="H60" s="121">
        <f>G60/'２００７年'!G60</f>
        <v>0</v>
      </c>
      <c r="I60" s="132"/>
      <c r="J60" s="121">
        <f>I60/'２００７年'!I60</f>
        <v>0</v>
      </c>
      <c r="K60" s="127"/>
      <c r="L60" s="121">
        <f>K60/'２００７年'!K60</f>
        <v>0</v>
      </c>
      <c r="M60" s="116">
        <f>SUM(O22+O60)</f>
        <v>21820</v>
      </c>
      <c r="N60" s="121">
        <f t="shared" si="1"/>
        <v>1.1913731913731913</v>
      </c>
      <c r="O60" s="45">
        <f>SUM(P22+C60+E60+G60+I60+K60)</f>
        <v>0</v>
      </c>
      <c r="P60" s="71">
        <f>'2０００8年'!C22+'2０００8年'!E22</f>
        <v>18315</v>
      </c>
      <c r="Q60" s="3"/>
    </row>
    <row r="61" spans="1:16" ht="14.25" thickBot="1">
      <c r="A61" s="10"/>
      <c r="B61" s="34" t="s">
        <v>11</v>
      </c>
      <c r="C61" s="119" t="e">
        <f>C59/C60</f>
        <v>#DIV/0!</v>
      </c>
      <c r="D61" s="8"/>
      <c r="E61" s="119" t="e">
        <f>E59/E60</f>
        <v>#DIV/0!</v>
      </c>
      <c r="F61" s="8"/>
      <c r="G61" s="119" t="e">
        <f>G59/G60</f>
        <v>#DIV/0!</v>
      </c>
      <c r="H61" s="8"/>
      <c r="I61" s="122" t="e">
        <f>I59/I60</f>
        <v>#DIV/0!</v>
      </c>
      <c r="J61" s="34"/>
      <c r="K61" s="119" t="e">
        <f>K59/K60</f>
        <v>#DIV/0!</v>
      </c>
      <c r="L61" s="34"/>
      <c r="M61" s="119">
        <f>M59/M60</f>
        <v>0.5522914757103574</v>
      </c>
      <c r="N61" s="8"/>
      <c r="O61" s="129" t="e">
        <f>O59/O60</f>
        <v>#DIV/0!</v>
      </c>
      <c r="P61" s="157">
        <f>'２００７年'!C23</f>
        <v>0.597465034965035</v>
      </c>
    </row>
    <row r="62" spans="1:16" ht="14.25" thickBot="1">
      <c r="A62" s="11"/>
      <c r="B62" s="35" t="s">
        <v>7</v>
      </c>
      <c r="C62" s="49">
        <f>SUM(C52+C57)</f>
        <v>0</v>
      </c>
      <c r="D62" s="108">
        <f>C62/'２００７年'!C62</f>
        <v>0</v>
      </c>
      <c r="E62" s="159">
        <f>SUM(E52+E57)</f>
        <v>0</v>
      </c>
      <c r="F62" s="108">
        <f>E62/'２００７年'!E62</f>
        <v>0</v>
      </c>
      <c r="G62" s="49">
        <f>SUM(G52+G57)</f>
        <v>0</v>
      </c>
      <c r="H62" s="108">
        <f>G62/'２００７年'!G62</f>
        <v>0</v>
      </c>
      <c r="I62" s="49">
        <f>SUM(I52+I57)</f>
        <v>0</v>
      </c>
      <c r="J62" s="108">
        <f>I62/'２００７年'!I62</f>
        <v>0</v>
      </c>
      <c r="K62" s="49">
        <f>SUM(K52+K57)</f>
        <v>0</v>
      </c>
      <c r="L62" s="108">
        <f>K62/'２００７年'!K62</f>
        <v>0</v>
      </c>
      <c r="M62" s="109">
        <f>SUM(O24+O62)</f>
        <v>47333</v>
      </c>
      <c r="N62" s="108">
        <f t="shared" si="1"/>
        <v>1.795432993210181</v>
      </c>
      <c r="O62" s="25">
        <f>SUM(P24+C62+E62+G62+I62+K62)</f>
        <v>0</v>
      </c>
      <c r="P62" s="71">
        <f>'2０００8年'!C24+'2０００8年'!E24</f>
        <v>26363</v>
      </c>
    </row>
    <row r="63" spans="1:17" ht="14.25" thickBot="1">
      <c r="A63" s="11"/>
      <c r="B63" s="47" t="s">
        <v>8</v>
      </c>
      <c r="C63" s="50">
        <f>SUM(C53+C58)</f>
        <v>0</v>
      </c>
      <c r="D63" s="155">
        <f>C63/'２００７年'!C63</f>
        <v>0</v>
      </c>
      <c r="E63" s="50">
        <f>SUM(E53+E58)</f>
        <v>0</v>
      </c>
      <c r="F63" s="121">
        <f>E63/'２００７年'!E63</f>
        <v>0</v>
      </c>
      <c r="G63" s="50">
        <f>SUM(G53+G58)</f>
        <v>0</v>
      </c>
      <c r="H63" s="121">
        <f>G63/'２００７年'!G63</f>
        <v>0</v>
      </c>
      <c r="I63" s="50">
        <f>SUM(I53+I58)</f>
        <v>0</v>
      </c>
      <c r="J63" s="155">
        <f>I63/'２００７年'!I63</f>
        <v>0</v>
      </c>
      <c r="K63" s="50">
        <f>SUM(K53+K58)</f>
        <v>0</v>
      </c>
      <c r="L63" s="155">
        <f>K63/'２００７年'!K63</f>
        <v>0</v>
      </c>
      <c r="M63" s="113">
        <f>SUM(O25+O63)</f>
        <v>8918</v>
      </c>
      <c r="N63" s="155">
        <f t="shared" si="1"/>
        <v>1.1613491340018232</v>
      </c>
      <c r="O63" s="45">
        <f>SUM(P25+C63+E63+G63+I63+K63)</f>
        <v>0</v>
      </c>
      <c r="P63" s="71">
        <f>'2０００8年'!C25+'2０００8年'!E25</f>
        <v>7679</v>
      </c>
      <c r="Q63" s="4"/>
    </row>
    <row r="64" spans="1:16" ht="14.25" thickBot="1">
      <c r="A64" s="11" t="s">
        <v>21</v>
      </c>
      <c r="B64" s="35" t="s">
        <v>9</v>
      </c>
      <c r="C64" s="49">
        <f>SUM(C54+C59)</f>
        <v>0</v>
      </c>
      <c r="D64" s="155">
        <f>C64/'２００７年'!C64</f>
        <v>0</v>
      </c>
      <c r="E64" s="50">
        <f>SUM(E54+E59)</f>
        <v>0</v>
      </c>
      <c r="F64" s="155">
        <f>E64/'２００７年'!E64</f>
        <v>0</v>
      </c>
      <c r="G64" s="49">
        <f>SUM(G54+G59)</f>
        <v>0</v>
      </c>
      <c r="H64" s="121">
        <f>G64/'２００７年'!G64</f>
        <v>0</v>
      </c>
      <c r="I64" s="49">
        <f>SUM(I54+I59)</f>
        <v>0</v>
      </c>
      <c r="J64" s="155">
        <f>I64/'２００７年'!I64</f>
        <v>0</v>
      </c>
      <c r="K64" s="49">
        <f>SUM(K54+K59)</f>
        <v>0</v>
      </c>
      <c r="L64" s="155">
        <f>K64/'２００７年'!K64</f>
        <v>0</v>
      </c>
      <c r="M64" s="113">
        <f>SUM(O26+O64)</f>
        <v>56251</v>
      </c>
      <c r="N64" s="155">
        <f t="shared" si="1"/>
        <v>1.6523999764996182</v>
      </c>
      <c r="O64" s="139">
        <f>SUM(O62:O63)</f>
        <v>0</v>
      </c>
      <c r="P64" s="71">
        <f>'2０００8年'!C26+'2０００8年'!E26</f>
        <v>34042</v>
      </c>
    </row>
    <row r="65" spans="1:17" ht="13.5">
      <c r="A65" s="11"/>
      <c r="B65" s="47" t="s">
        <v>10</v>
      </c>
      <c r="C65" s="50">
        <f>SUM(C55+C60)</f>
        <v>0</v>
      </c>
      <c r="D65" s="121">
        <f>C65/'２００７年'!C65</f>
        <v>0</v>
      </c>
      <c r="E65" s="158">
        <v>0</v>
      </c>
      <c r="F65" s="121">
        <f>E65/'２００７年'!E65</f>
        <v>0</v>
      </c>
      <c r="G65" s="50">
        <f>SUM(G55+G60)</f>
        <v>0</v>
      </c>
      <c r="H65" s="121">
        <f>G65/'２００７年'!G65</f>
        <v>0</v>
      </c>
      <c r="I65" s="50">
        <f>SUM(I55+I60)</f>
        <v>0</v>
      </c>
      <c r="J65" s="121">
        <f>I65/'２００７年'!I65</f>
        <v>0</v>
      </c>
      <c r="K65" s="50">
        <f>SUM(K55+K60)</f>
        <v>0</v>
      </c>
      <c r="L65" s="121">
        <f>K65/'２００７年'!K65</f>
        <v>0</v>
      </c>
      <c r="M65" s="128">
        <f>SUM(O27+O65)</f>
        <v>80281</v>
      </c>
      <c r="N65" s="155">
        <f t="shared" si="1"/>
        <v>1.2136756013122287</v>
      </c>
      <c r="O65" s="45">
        <f>SUM(P27+C65+E65+G65+I65+K65)</f>
        <v>0</v>
      </c>
      <c r="P65" s="71">
        <f>'2０００8年'!C27+'2０００8年'!E27</f>
        <v>66147</v>
      </c>
      <c r="Q65" s="3"/>
    </row>
    <row r="66" spans="1:16" ht="14.25" thickBot="1">
      <c r="A66" s="10"/>
      <c r="B66" s="34" t="s">
        <v>11</v>
      </c>
      <c r="C66" s="119">
        <v>0</v>
      </c>
      <c r="D66" s="8"/>
      <c r="E66" s="119" t="e">
        <f>E64/E65</f>
        <v>#DIV/0!</v>
      </c>
      <c r="F66" s="8"/>
      <c r="G66" s="119" t="e">
        <f>G64/G65</f>
        <v>#DIV/0!</v>
      </c>
      <c r="H66" s="8"/>
      <c r="I66" s="119" t="e">
        <f>I64/I65</f>
        <v>#DIV/0!</v>
      </c>
      <c r="J66" s="8"/>
      <c r="K66" s="119" t="e">
        <f>K64/K65</f>
        <v>#DIV/0!</v>
      </c>
      <c r="L66" s="34"/>
      <c r="M66" s="119">
        <f>M64/M65</f>
        <v>0.7006763742354978</v>
      </c>
      <c r="N66" s="121"/>
      <c r="O66" s="129" t="e">
        <f>O64/O65</f>
        <v>#DIV/0!</v>
      </c>
      <c r="P66" s="157">
        <f>'２００７年'!C28</f>
        <v>0.6555655939437366</v>
      </c>
    </row>
    <row r="67" spans="1:16" ht="14.25" thickBot="1">
      <c r="A67" s="11"/>
      <c r="B67" s="35" t="s">
        <v>7</v>
      </c>
      <c r="C67" s="125"/>
      <c r="D67" s="108">
        <f>C67/'２００７年'!C67</f>
        <v>0</v>
      </c>
      <c r="E67" s="146"/>
      <c r="F67" s="108">
        <f>E67/'２００７年'!E67</f>
        <v>0</v>
      </c>
      <c r="G67" s="125"/>
      <c r="H67" s="108">
        <f>G67/'２００７年'!G67</f>
        <v>0</v>
      </c>
      <c r="I67" s="131"/>
      <c r="J67" s="108">
        <f>I67/'２００７年'!I67</f>
        <v>0</v>
      </c>
      <c r="K67" s="125"/>
      <c r="L67" s="108">
        <f>K67/'２００７年'!K67</f>
        <v>0</v>
      </c>
      <c r="M67" s="107">
        <f>SUM(O29+O67)</f>
        <v>2698</v>
      </c>
      <c r="N67" s="108">
        <f t="shared" si="1"/>
        <v>0.7438654535428729</v>
      </c>
      <c r="O67" s="25">
        <f>SUM(P29+C67+E67+G67+I67+K67)</f>
        <v>0</v>
      </c>
      <c r="P67" s="71">
        <f>'2０００8年'!C29+'2０００8年'!E29</f>
        <v>3627</v>
      </c>
    </row>
    <row r="68" spans="1:17" ht="14.25" thickBot="1">
      <c r="A68" s="11"/>
      <c r="B68" s="47" t="s">
        <v>8</v>
      </c>
      <c r="C68" s="127"/>
      <c r="D68" s="155">
        <f>C68/'２００７年'!C68</f>
        <v>0</v>
      </c>
      <c r="E68" s="127"/>
      <c r="F68" s="121">
        <f>E68/'２００７年'!E68</f>
        <v>0</v>
      </c>
      <c r="G68" s="127"/>
      <c r="H68" s="121">
        <f>G68/'２００７年'!G68</f>
        <v>0</v>
      </c>
      <c r="I68" s="127"/>
      <c r="J68" s="155">
        <f>I68/'２００７年'!I68</f>
        <v>0</v>
      </c>
      <c r="K68" s="127"/>
      <c r="L68" s="155">
        <f>K68/'２００７年'!K68</f>
        <v>0</v>
      </c>
      <c r="M68" s="128">
        <f>SUM(O30+O68)</f>
        <v>3578</v>
      </c>
      <c r="N68" s="155">
        <f t="shared" si="1"/>
        <v>0.6281601123595506</v>
      </c>
      <c r="O68" s="45">
        <f>SUM(P30+C68+E68+G68+I68+K68)</f>
        <v>0</v>
      </c>
      <c r="P68" s="71">
        <f>'2０００8年'!C30+'2０００8年'!E30</f>
        <v>5696</v>
      </c>
      <c r="Q68" s="3"/>
    </row>
    <row r="69" spans="1:16" ht="14.25" thickBot="1">
      <c r="A69" s="11" t="s">
        <v>48</v>
      </c>
      <c r="B69" s="35" t="s">
        <v>9</v>
      </c>
      <c r="C69" s="124">
        <f>SUM(C67:C68)</f>
        <v>0</v>
      </c>
      <c r="D69" s="155">
        <f>C69/'２００７年'!C69</f>
        <v>0</v>
      </c>
      <c r="E69" s="124">
        <f>SUM(E67:E68)</f>
        <v>0</v>
      </c>
      <c r="F69" s="121">
        <f>E69/'２００７年'!E69</f>
        <v>0</v>
      </c>
      <c r="G69" s="124">
        <f>SUM(G67:G68)</f>
        <v>0</v>
      </c>
      <c r="H69" s="121">
        <f>G69/'２００７年'!G69</f>
        <v>0</v>
      </c>
      <c r="I69" s="124">
        <f>SUM(I67:I68)</f>
        <v>0</v>
      </c>
      <c r="J69" s="155">
        <f>I69/'２００７年'!I69</f>
        <v>0</v>
      </c>
      <c r="K69" s="124">
        <f>SUM(K67:K68)</f>
        <v>0</v>
      </c>
      <c r="L69" s="155">
        <f>K69/'２００７年'!K69</f>
        <v>0</v>
      </c>
      <c r="M69" s="128">
        <f>SUM(O31+O69)</f>
        <v>6276</v>
      </c>
      <c r="N69" s="155">
        <f t="shared" si="1"/>
        <v>0.6731738710715435</v>
      </c>
      <c r="O69" s="139">
        <f>SUM(O67:O68)</f>
        <v>0</v>
      </c>
      <c r="P69" s="71">
        <f>'2０００8年'!C31+'2０００8年'!E31</f>
        <v>9323</v>
      </c>
    </row>
    <row r="70" spans="1:17" ht="13.5">
      <c r="A70" s="11"/>
      <c r="B70" s="47" t="s">
        <v>10</v>
      </c>
      <c r="C70" s="127"/>
      <c r="D70" s="121">
        <f>C70/'２００７年'!C70</f>
        <v>0</v>
      </c>
      <c r="E70" s="127"/>
      <c r="F70" s="121">
        <f>E70/'２００７年'!E70</f>
        <v>0</v>
      </c>
      <c r="G70" s="127"/>
      <c r="H70" s="121">
        <f>G70/'２００７年'!G70</f>
        <v>0</v>
      </c>
      <c r="I70" s="127"/>
      <c r="J70" s="155">
        <f>I70/'２００７年'!I70</f>
        <v>0</v>
      </c>
      <c r="K70" s="127"/>
      <c r="L70" s="121">
        <f>K70/'２００７年'!K70</f>
        <v>0</v>
      </c>
      <c r="M70" s="116">
        <f>SUM(O32+O70)</f>
        <v>7647</v>
      </c>
      <c r="N70" s="121">
        <f t="shared" si="1"/>
        <v>0.5238030002054935</v>
      </c>
      <c r="O70" s="45">
        <f>SUM(P32+C70+E70+G70+I70+K70)</f>
        <v>0</v>
      </c>
      <c r="P70" s="71">
        <f>'2０００8年'!C32+'2０００8年'!E32</f>
        <v>14599</v>
      </c>
      <c r="Q70" s="3"/>
    </row>
    <row r="71" spans="1:16" ht="14.25" thickBot="1">
      <c r="A71" s="10"/>
      <c r="B71" s="34" t="s">
        <v>11</v>
      </c>
      <c r="C71" s="119"/>
      <c r="D71" s="8"/>
      <c r="E71" s="119" t="e">
        <f>E69/E70</f>
        <v>#DIV/0!</v>
      </c>
      <c r="F71" s="34"/>
      <c r="G71" s="119"/>
      <c r="H71" s="8"/>
      <c r="I71" s="119" t="e">
        <f>I69/I70</f>
        <v>#DIV/0!</v>
      </c>
      <c r="J71" s="121"/>
      <c r="K71" s="119"/>
      <c r="L71" s="121">
        <f>K71/'2006年'!K71</f>
        <v>0</v>
      </c>
      <c r="M71" s="119">
        <f>M69/M70</f>
        <v>0.82071400549235</v>
      </c>
      <c r="N71" s="51"/>
      <c r="O71" s="129" t="e">
        <f>O69/O70</f>
        <v>#DIV/0!</v>
      </c>
      <c r="P71" s="157">
        <f>'２００７年'!C33</f>
        <v>0.7605076644140432</v>
      </c>
    </row>
    <row r="72" spans="1:16" ht="14.25" thickBot="1">
      <c r="A72" s="87"/>
      <c r="B72" s="35" t="s">
        <v>7</v>
      </c>
      <c r="C72" s="135"/>
      <c r="D72" s="108">
        <f>C72/'２００７年'!C72</f>
        <v>0</v>
      </c>
      <c r="E72" s="135"/>
      <c r="F72" s="108">
        <f>E72/'２００７年'!E72</f>
        <v>0</v>
      </c>
      <c r="G72" s="125"/>
      <c r="H72" s="108">
        <f>G72/'２００７年'!G72</f>
        <v>0</v>
      </c>
      <c r="I72" s="135"/>
      <c r="J72" s="108">
        <f>I72/'２００７年'!I72</f>
        <v>0</v>
      </c>
      <c r="K72" s="135"/>
      <c r="L72" s="108">
        <f>K72/'２００７年'!K72</f>
        <v>0</v>
      </c>
      <c r="M72" s="107">
        <f>SUM(O34+O72)</f>
        <v>64505</v>
      </c>
      <c r="N72" s="108">
        <f t="shared" si="1"/>
        <v>0.9918352912233225</v>
      </c>
      <c r="O72" s="25">
        <f>SUM(P34+C72+E72+G72+I72+K72)</f>
        <v>0</v>
      </c>
      <c r="P72" s="71">
        <f>'2０００8年'!C34+'2０００8年'!E34</f>
        <v>65036</v>
      </c>
    </row>
    <row r="73" spans="1:16" ht="14.25" thickBot="1">
      <c r="A73" s="11"/>
      <c r="B73" s="47" t="s">
        <v>8</v>
      </c>
      <c r="C73" s="127"/>
      <c r="D73" s="155">
        <f>C73/'２００７年'!C73</f>
        <v>0</v>
      </c>
      <c r="E73" s="127"/>
      <c r="F73" s="121">
        <f>E73/'２００７年'!E73</f>
        <v>0</v>
      </c>
      <c r="G73" s="127"/>
      <c r="H73" s="121">
        <f>G73/'２００７年'!G73</f>
        <v>0</v>
      </c>
      <c r="I73" s="127"/>
      <c r="J73" s="155">
        <f>I73/'２００７年'!I73</f>
        <v>0</v>
      </c>
      <c r="K73" s="127"/>
      <c r="L73" s="155">
        <f>K73/'２００７年'!K73</f>
        <v>0</v>
      </c>
      <c r="M73" s="128">
        <f>SUM(O35+O73)</f>
        <v>11220</v>
      </c>
      <c r="N73" s="155">
        <f t="shared" si="1"/>
        <v>1.1150864639236733</v>
      </c>
      <c r="O73" s="45">
        <f>SUM(P35+C73+E73+G73+I73+K73)</f>
        <v>0</v>
      </c>
      <c r="P73" s="71">
        <f>'2０００8年'!C35+'2０００8年'!E35</f>
        <v>10062</v>
      </c>
    </row>
    <row r="74" spans="1:16" ht="14.25" thickBot="1">
      <c r="A74" s="11" t="s">
        <v>49</v>
      </c>
      <c r="B74" s="35" t="s">
        <v>9</v>
      </c>
      <c r="C74" s="124">
        <f>SUM(C72:C73)</f>
        <v>0</v>
      </c>
      <c r="D74" s="155">
        <f>C74/'２００７年'!C74</f>
        <v>0</v>
      </c>
      <c r="E74" s="124">
        <f>SUM(E72:E73)</f>
        <v>0</v>
      </c>
      <c r="F74" s="121">
        <f>E74/'２００７年'!E74</f>
        <v>0</v>
      </c>
      <c r="G74" s="124">
        <f>SUM(G72:G73)</f>
        <v>0</v>
      </c>
      <c r="H74" s="121">
        <f>G74/'２００７年'!G74</f>
        <v>0</v>
      </c>
      <c r="I74" s="124">
        <f>SUM(I72:I73)</f>
        <v>0</v>
      </c>
      <c r="J74" s="155">
        <f>I74/'２００７年'!I74</f>
        <v>0</v>
      </c>
      <c r="K74" s="124">
        <f>SUM(K72:K73)</f>
        <v>0</v>
      </c>
      <c r="L74" s="155">
        <f>K74/'２００７年'!K74</f>
        <v>0</v>
      </c>
      <c r="M74" s="128">
        <f>SUM(O36+O74)</f>
        <v>75725</v>
      </c>
      <c r="N74" s="155">
        <f t="shared" si="1"/>
        <v>1.0083490905217183</v>
      </c>
      <c r="O74" s="139">
        <f>SUM(O72:O73)</f>
        <v>0</v>
      </c>
      <c r="P74" s="71">
        <f>'2０００8年'!C36+'2０００8年'!E36</f>
        <v>75098</v>
      </c>
    </row>
    <row r="75" spans="1:17" ht="13.5">
      <c r="A75" s="11"/>
      <c r="B75" s="47" t="s">
        <v>10</v>
      </c>
      <c r="C75" s="127"/>
      <c r="D75" s="121">
        <f>C75/'２００７年'!C75</f>
        <v>0</v>
      </c>
      <c r="E75" s="127"/>
      <c r="F75" s="121">
        <f>E75/'２００７年'!E75</f>
        <v>0</v>
      </c>
      <c r="G75" s="127"/>
      <c r="H75" s="121">
        <f>G75/'２００７年'!G75</f>
        <v>0</v>
      </c>
      <c r="I75" s="127"/>
      <c r="J75" s="121">
        <f>I75/'２００７年'!I75</f>
        <v>0</v>
      </c>
      <c r="K75" s="127"/>
      <c r="L75" s="121">
        <f>K75/'２００７年'!K75</f>
        <v>0</v>
      </c>
      <c r="M75" s="128">
        <f>SUM(O37+O75)</f>
        <v>102063</v>
      </c>
      <c r="N75" s="121">
        <f t="shared" si="1"/>
        <v>0.8865715204002745</v>
      </c>
      <c r="O75" s="45">
        <f>SUM(P37+C75+E75+G75+I75+K75)</f>
        <v>0</v>
      </c>
      <c r="P75" s="71">
        <f>'2０００8年'!C37+'2０００8年'!E37</f>
        <v>115121</v>
      </c>
      <c r="Q75" s="3"/>
    </row>
    <row r="76" spans="1:17" ht="14.25" thickBot="1">
      <c r="A76" s="10"/>
      <c r="B76" s="34" t="s">
        <v>11</v>
      </c>
      <c r="C76" s="119" t="e">
        <f>C74/C75</f>
        <v>#DIV/0!</v>
      </c>
      <c r="D76" s="34"/>
      <c r="E76" s="119" t="e">
        <f>E74/E75</f>
        <v>#DIV/0!</v>
      </c>
      <c r="F76" s="34"/>
      <c r="G76" s="119" t="e">
        <f>G74/G75</f>
        <v>#DIV/0!</v>
      </c>
      <c r="H76" s="34"/>
      <c r="I76" s="119" t="e">
        <f>I74/I75</f>
        <v>#DIV/0!</v>
      </c>
      <c r="J76" s="34"/>
      <c r="K76" s="119" t="e">
        <f>K74/K75</f>
        <v>#DIV/0!</v>
      </c>
      <c r="L76" s="34"/>
      <c r="M76" s="119">
        <f>M74/M75</f>
        <v>0.7419437014393071</v>
      </c>
      <c r="N76" s="34"/>
      <c r="O76" s="129" t="e">
        <f>O74/O75</f>
        <v>#DIV/0!</v>
      </c>
      <c r="P76" s="157">
        <f>'２００７年'!C38</f>
        <v>0.6986454514728441</v>
      </c>
      <c r="Q76" s="4"/>
    </row>
  </sheetData>
  <mergeCells count="14">
    <mergeCell ref="A1:N1"/>
    <mergeCell ref="C2:D2"/>
    <mergeCell ref="E2:F2"/>
    <mergeCell ref="G2:H2"/>
    <mergeCell ref="I2:J2"/>
    <mergeCell ref="K2:L2"/>
    <mergeCell ref="M2:N2"/>
    <mergeCell ref="P2:Q2"/>
    <mergeCell ref="C40:D40"/>
    <mergeCell ref="E40:F40"/>
    <mergeCell ref="G40:H40"/>
    <mergeCell ref="I40:J40"/>
    <mergeCell ref="K40:L40"/>
    <mergeCell ref="M40:N40"/>
  </mergeCells>
  <printOptions/>
  <pageMargins left="0.1968503937007874" right="0" top="0.7874015748031497" bottom="0" header="0.5118110236220472" footer="0.5118110236220472"/>
  <pageSetup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C6" sqref="C6"/>
    </sheetView>
  </sheetViews>
  <sheetFormatPr defaultColWidth="9.00390625" defaultRowHeight="13.5"/>
  <sheetData>
    <row r="1" spans="1:17" ht="18.75">
      <c r="A1" s="173" t="s">
        <v>51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06"/>
      <c r="P1" s="106"/>
      <c r="Q1" s="106"/>
    </row>
    <row r="2" spans="1:17" ht="13.5">
      <c r="A2" s="99" t="s">
        <v>1</v>
      </c>
      <c r="B2" s="100" t="s">
        <v>2</v>
      </c>
      <c r="C2" s="172" t="s">
        <v>3</v>
      </c>
      <c r="D2" s="170"/>
      <c r="E2" s="172" t="s">
        <v>4</v>
      </c>
      <c r="F2" s="170"/>
      <c r="G2" s="172" t="s">
        <v>12</v>
      </c>
      <c r="H2" s="170"/>
      <c r="I2" s="172" t="s">
        <v>13</v>
      </c>
      <c r="J2" s="170"/>
      <c r="K2" s="172" t="s">
        <v>14</v>
      </c>
      <c r="L2" s="170"/>
      <c r="M2" s="172" t="s">
        <v>15</v>
      </c>
      <c r="N2" s="170"/>
      <c r="O2" s="20" t="s">
        <v>16</v>
      </c>
      <c r="P2" s="169" t="s">
        <v>24</v>
      </c>
      <c r="Q2" s="170"/>
    </row>
    <row r="3" spans="1:17" ht="14.25" thickBot="1">
      <c r="A3" s="10"/>
      <c r="B3" s="34"/>
      <c r="C3" s="63" t="s">
        <v>5</v>
      </c>
      <c r="D3" s="18" t="s">
        <v>6</v>
      </c>
      <c r="E3" s="63" t="s">
        <v>5</v>
      </c>
      <c r="F3" s="18" t="s">
        <v>6</v>
      </c>
      <c r="G3" s="63" t="s">
        <v>5</v>
      </c>
      <c r="H3" s="18" t="s">
        <v>6</v>
      </c>
      <c r="I3" s="98" t="s">
        <v>5</v>
      </c>
      <c r="J3" s="51" t="s">
        <v>6</v>
      </c>
      <c r="K3" s="62" t="s">
        <v>5</v>
      </c>
      <c r="L3" s="51" t="s">
        <v>6</v>
      </c>
      <c r="M3" s="63" t="s">
        <v>5</v>
      </c>
      <c r="N3" s="18" t="s">
        <v>6</v>
      </c>
      <c r="O3" s="153" t="s">
        <v>53</v>
      </c>
      <c r="P3" s="64" t="s">
        <v>5</v>
      </c>
      <c r="Q3" s="18" t="s">
        <v>6</v>
      </c>
    </row>
    <row r="4" spans="1:18" ht="13.5">
      <c r="A4" s="11"/>
      <c r="B4" s="37" t="s">
        <v>7</v>
      </c>
      <c r="C4" s="110">
        <v>4748</v>
      </c>
      <c r="D4" s="108">
        <f>C4/'２００７年'!C4</f>
        <v>0.721142162818955</v>
      </c>
      <c r="E4" s="146">
        <v>4001</v>
      </c>
      <c r="F4" s="108">
        <f>E4/'２００７年'!E4</f>
        <v>0.6889960392629585</v>
      </c>
      <c r="G4" s="146">
        <v>4275</v>
      </c>
      <c r="H4" s="108">
        <f>G4/'２００７年'!G4</f>
        <v>0.6497948016415869</v>
      </c>
      <c r="I4" s="110">
        <v>4282</v>
      </c>
      <c r="J4" s="108">
        <f>I4/'２００７年'!I4</f>
        <v>0.8360015618898867</v>
      </c>
      <c r="K4" s="110">
        <v>4581</v>
      </c>
      <c r="L4" s="108">
        <f>K4/'２００７年'!K4</f>
        <v>0.6997097907438522</v>
      </c>
      <c r="M4" s="146">
        <v>5388</v>
      </c>
      <c r="N4" s="108">
        <f>M4/'２００７年'!M4</f>
        <v>0.905089870653452</v>
      </c>
      <c r="O4" s="71">
        <f>SUM(C4+E4+G4+I4+K4+M4)</f>
        <v>27275</v>
      </c>
      <c r="P4" s="147">
        <v>4469</v>
      </c>
      <c r="Q4" s="108">
        <f>P4/'２００７年'!P4</f>
        <v>0.8619093539054966</v>
      </c>
      <c r="R4" s="154"/>
    </row>
    <row r="5" spans="1:17" ht="13.5">
      <c r="A5" s="11"/>
      <c r="B5" s="47" t="s">
        <v>8</v>
      </c>
      <c r="C5" s="144">
        <v>1466</v>
      </c>
      <c r="D5" s="155">
        <f>C5/'２００７年'!C5</f>
        <v>0.4121450660669103</v>
      </c>
      <c r="E5" s="127">
        <v>3078</v>
      </c>
      <c r="F5" s="155">
        <f>E5/'２００７年'!E5</f>
        <v>1.4151724137931034</v>
      </c>
      <c r="G5" s="127">
        <v>3405</v>
      </c>
      <c r="H5" s="155">
        <f>G5/'２００７年'!G5</f>
        <v>0.7752732240437158</v>
      </c>
      <c r="I5" s="127">
        <v>1798</v>
      </c>
      <c r="J5" s="155">
        <f>I5/'２００７年'!I5</f>
        <v>0.4209786935143994</v>
      </c>
      <c r="K5" s="114">
        <v>3727</v>
      </c>
      <c r="L5" s="155">
        <f>K5/'２００７年'!K5</f>
        <v>0.8137554585152839</v>
      </c>
      <c r="M5" s="127">
        <v>3120</v>
      </c>
      <c r="N5" s="155">
        <f>M5/'２００７年'!M5</f>
        <v>0.5601436265709157</v>
      </c>
      <c r="O5" s="156">
        <f>SUM(C5+E5+G5+I5+K5+M5)</f>
        <v>16594</v>
      </c>
      <c r="P5" s="148">
        <v>1997</v>
      </c>
      <c r="Q5" s="155">
        <f>P5/'２００７年'!P5</f>
        <v>0.8887405429461505</v>
      </c>
    </row>
    <row r="6" spans="1:17" ht="13.5">
      <c r="A6" s="11" t="s">
        <v>44</v>
      </c>
      <c r="B6" s="35" t="s">
        <v>9</v>
      </c>
      <c r="C6" s="116">
        <f>SUM(C4:C5)</f>
        <v>6214</v>
      </c>
      <c r="D6" s="155">
        <f>C6/'２００７年'!C6</f>
        <v>0.6127600828320678</v>
      </c>
      <c r="E6" s="117">
        <f>SUM(E4:E5)</f>
        <v>7079</v>
      </c>
      <c r="F6" s="155">
        <f>E6/'２００７年'!E6</f>
        <v>0.8868704585316963</v>
      </c>
      <c r="G6" s="117">
        <f>SUM(G4:G5)</f>
        <v>7680</v>
      </c>
      <c r="H6" s="155">
        <f>G6/'２００７年'!G6</f>
        <v>0.700027344818157</v>
      </c>
      <c r="I6" s="117">
        <f>SUM(I4:I5)</f>
        <v>6080</v>
      </c>
      <c r="J6" s="155">
        <f>I6/'２００７年'!I6</f>
        <v>0.6472905355051635</v>
      </c>
      <c r="K6" s="117">
        <f>SUM(K4:K5)</f>
        <v>8308</v>
      </c>
      <c r="L6" s="155">
        <f>K6/'２００７年'!K6</f>
        <v>0.7466522872292621</v>
      </c>
      <c r="M6" s="117">
        <f>SUM(M4:M5)</f>
        <v>8508</v>
      </c>
      <c r="N6" s="155">
        <f>M6/'２００７年'!M6</f>
        <v>0.7383493881801614</v>
      </c>
      <c r="O6" s="156">
        <f>SUM(C6+E6+G6+I6+K6+M6)</f>
        <v>43869</v>
      </c>
      <c r="P6" s="117">
        <f>SUM(P4:P5)</f>
        <v>6466</v>
      </c>
      <c r="Q6" s="155">
        <f>P6/'２００７年'!P6</f>
        <v>0.870021528525296</v>
      </c>
    </row>
    <row r="7" spans="1:17" ht="13.5">
      <c r="A7" s="11"/>
      <c r="B7" s="47" t="s">
        <v>10</v>
      </c>
      <c r="C7" s="145">
        <v>14348</v>
      </c>
      <c r="D7" s="121">
        <f>C7/'２００７年'!C7</f>
        <v>0.8766420235840411</v>
      </c>
      <c r="E7" s="145">
        <v>17009</v>
      </c>
      <c r="F7" s="121">
        <f>E7/'２００７年'!E7</f>
        <v>1.073258455325593</v>
      </c>
      <c r="G7" s="145">
        <v>16998</v>
      </c>
      <c r="H7" s="121">
        <f>G7/'２００７年'!G7</f>
        <v>0.8380003943995267</v>
      </c>
      <c r="I7" s="145">
        <v>15403</v>
      </c>
      <c r="J7" s="121">
        <f>I7/'２００７年'!I7</f>
        <v>0.8304399396161312</v>
      </c>
      <c r="K7" s="114">
        <v>18173</v>
      </c>
      <c r="L7" s="121">
        <v>0.816</v>
      </c>
      <c r="M7" s="117">
        <v>18170</v>
      </c>
      <c r="N7" s="121">
        <f>M7/'２００７年'!M7</f>
        <v>0.8000176118351532</v>
      </c>
      <c r="O7" s="94">
        <f>SUM(C7+E7+G7+I7+K7+M7)</f>
        <v>100101</v>
      </c>
      <c r="P7" s="149">
        <v>17539</v>
      </c>
      <c r="Q7" s="121">
        <f>P7/'２００７年'!P7</f>
        <v>1.0553583248089535</v>
      </c>
    </row>
    <row r="8" spans="1:17" ht="14.25" thickBot="1">
      <c r="A8" s="10"/>
      <c r="B8" s="34" t="s">
        <v>11</v>
      </c>
      <c r="C8" s="119">
        <f>C6/C7</f>
        <v>0.4330917201003624</v>
      </c>
      <c r="D8" s="8"/>
      <c r="E8" s="119">
        <f>E6/E7</f>
        <v>0.4161914280674937</v>
      </c>
      <c r="F8" s="8"/>
      <c r="G8" s="119">
        <f>G6/G7</f>
        <v>0.4518178609248147</v>
      </c>
      <c r="H8" s="120"/>
      <c r="I8" s="119">
        <f>I6/I7</f>
        <v>0.39472829968188017</v>
      </c>
      <c r="J8" s="34"/>
      <c r="K8" s="119">
        <f>K6/K7</f>
        <v>0.4571617234358664</v>
      </c>
      <c r="L8" s="34"/>
      <c r="M8" s="119" t="s">
        <v>52</v>
      </c>
      <c r="N8" s="121"/>
      <c r="O8" s="122">
        <f>O6/O7</f>
        <v>0.4382473701561423</v>
      </c>
      <c r="P8" s="123">
        <f>P6/P7</f>
        <v>0.3686641199612293</v>
      </c>
      <c r="Q8" s="8"/>
    </row>
    <row r="9" spans="1:17" ht="13.5">
      <c r="A9" s="11"/>
      <c r="B9" s="35" t="s">
        <v>7</v>
      </c>
      <c r="C9" s="125">
        <v>5672</v>
      </c>
      <c r="D9" s="108">
        <f>C9/'２００７年'!C9</f>
        <v>0.6393867658663059</v>
      </c>
      <c r="E9" s="125">
        <v>5345</v>
      </c>
      <c r="F9" s="108">
        <f>E9/'２００７年'!E9</f>
        <v>0.7653207331042382</v>
      </c>
      <c r="G9" s="125">
        <v>6303</v>
      </c>
      <c r="H9" s="108">
        <f>G9/'２００７年'!G9</f>
        <v>0.725984796129924</v>
      </c>
      <c r="I9" s="125">
        <v>6570</v>
      </c>
      <c r="J9" s="108">
        <f>I9/'２００７年'!I9</f>
        <v>0.9348321001707456</v>
      </c>
      <c r="K9" s="110">
        <v>8258</v>
      </c>
      <c r="L9" s="108">
        <f>K9/'２００７年'!K9</f>
        <v>1.1851320321469576</v>
      </c>
      <c r="M9" s="125">
        <v>6560</v>
      </c>
      <c r="N9" s="108">
        <f>M9/'２００７年'!M9</f>
        <v>0.8216432865731463</v>
      </c>
      <c r="O9" s="71">
        <f>SUM(C9+E9+G9+I9+K9+M9)</f>
        <v>38708</v>
      </c>
      <c r="P9" s="150">
        <v>5138</v>
      </c>
      <c r="Q9" s="108">
        <f>P9/'２００７年'!P9</f>
        <v>0.7681267753027359</v>
      </c>
    </row>
    <row r="10" spans="1:17" ht="13.5">
      <c r="A10" s="11"/>
      <c r="B10" s="47" t="s">
        <v>8</v>
      </c>
      <c r="C10" s="127">
        <v>513</v>
      </c>
      <c r="D10" s="155">
        <f>C10/'２００７年'!C10</f>
        <v>0.7725903614457831</v>
      </c>
      <c r="E10" s="127">
        <v>813</v>
      </c>
      <c r="F10" s="155">
        <f>E10/'２００７年'!E10</f>
        <v>0.8398760330578512</v>
      </c>
      <c r="G10" s="127">
        <v>994</v>
      </c>
      <c r="H10" s="155">
        <f>G10/'２００７年'!G10</f>
        <v>0.9386213408876298</v>
      </c>
      <c r="I10" s="127">
        <v>366</v>
      </c>
      <c r="J10" s="155">
        <f>I10/'２００７年'!I10</f>
        <v>0.36710130391173523</v>
      </c>
      <c r="K10" s="114">
        <v>653</v>
      </c>
      <c r="L10" s="155">
        <f>K10/'２００７年'!K10</f>
        <v>0.7488532110091743</v>
      </c>
      <c r="M10" s="127">
        <v>718</v>
      </c>
      <c r="N10" s="155">
        <f>M10/'２００７年'!M10</f>
        <v>0.8031319910514542</v>
      </c>
      <c r="O10" s="94">
        <f>SUM(C10+E10+G10+I10+K10+M10)</f>
        <v>4057</v>
      </c>
      <c r="P10" s="148">
        <v>734</v>
      </c>
      <c r="Q10" s="155">
        <f>P10/'２００７年'!P10</f>
        <v>0.8228699551569507</v>
      </c>
    </row>
    <row r="11" spans="1:17" ht="13.5">
      <c r="A11" s="11" t="s">
        <v>45</v>
      </c>
      <c r="B11" s="35" t="s">
        <v>9</v>
      </c>
      <c r="C11" s="124">
        <f>SUM(C9:C10)</f>
        <v>6185</v>
      </c>
      <c r="D11" s="155">
        <f>C11/'２００７年'!C11</f>
        <v>0.6486628211851075</v>
      </c>
      <c r="E11" s="117">
        <f>SUM(E9:E10)</f>
        <v>6158</v>
      </c>
      <c r="F11" s="155">
        <f>E11/'２００７年'!E11</f>
        <v>0.7743963782696177</v>
      </c>
      <c r="G11" s="124">
        <f>SUM(G9:G10)</f>
        <v>7297</v>
      </c>
      <c r="H11" s="155">
        <f>G11/'２００７年'!G11</f>
        <v>0.7491017349348116</v>
      </c>
      <c r="I11" s="117">
        <f>SUM(I9:I10)</f>
        <v>6936</v>
      </c>
      <c r="J11" s="155">
        <f>I11/'２００７年'!I11</f>
        <v>0.8642990654205608</v>
      </c>
      <c r="K11" s="124">
        <f>SUM(K9:K10)</f>
        <v>8911</v>
      </c>
      <c r="L11" s="121">
        <f>K11/'２００７年'!K11</f>
        <v>1.136607142857143</v>
      </c>
      <c r="M11" s="117">
        <f>SUM(M9:M10)</f>
        <v>7278</v>
      </c>
      <c r="N11" s="155">
        <f>M11/'２００７年'!M11</f>
        <v>0.8197792295562063</v>
      </c>
      <c r="O11" s="25">
        <f>SUM(C11+E11+G11+I11+K11+M11)</f>
        <v>42765</v>
      </c>
      <c r="P11" s="126">
        <f>SUM(P9:P10)</f>
        <v>5872</v>
      </c>
      <c r="Q11" s="155">
        <f>P11/'２００７年'!P11</f>
        <v>0.7745679989447303</v>
      </c>
    </row>
    <row r="12" spans="1:17" ht="13.5">
      <c r="A12" s="11"/>
      <c r="B12" s="47" t="s">
        <v>10</v>
      </c>
      <c r="C12" s="127">
        <v>11455</v>
      </c>
      <c r="D12" s="121">
        <f>C12/'２００７年'!C12</f>
        <v>0.7501637197118534</v>
      </c>
      <c r="E12" s="127">
        <v>11937</v>
      </c>
      <c r="F12" s="121">
        <f>E12/'２００７年'!E12</f>
        <v>0.7482605152635868</v>
      </c>
      <c r="G12" s="127">
        <v>14583</v>
      </c>
      <c r="H12" s="121">
        <f>G12/'２００７年'!G12</f>
        <v>0.7699984159670521</v>
      </c>
      <c r="I12" s="127">
        <v>12553</v>
      </c>
      <c r="J12" s="121">
        <f>I12/'２００７年'!I12</f>
        <v>0.8863235190284544</v>
      </c>
      <c r="K12" s="114">
        <v>13582</v>
      </c>
      <c r="L12" s="121">
        <f>K12/'２００７年'!K12</f>
        <v>0.9288742990015045</v>
      </c>
      <c r="M12" s="127">
        <v>13120</v>
      </c>
      <c r="N12" s="121">
        <f>M12/'２００７年'!M12</f>
        <v>0.9212189299255723</v>
      </c>
      <c r="O12" s="45">
        <f>SUM(C12+E12+G12+I12+K12+M12)</f>
        <v>77230</v>
      </c>
      <c r="P12" s="148">
        <v>11367</v>
      </c>
      <c r="Q12" s="121">
        <f>P12/'２００７年'!P12</f>
        <v>0.832076714735378</v>
      </c>
    </row>
    <row r="13" spans="1:17" ht="14.25" thickBot="1">
      <c r="A13" s="10"/>
      <c r="B13" s="34" t="s">
        <v>11</v>
      </c>
      <c r="C13" s="119" t="s">
        <v>52</v>
      </c>
      <c r="D13" s="8"/>
      <c r="E13" s="119">
        <f>E11/E12</f>
        <v>0.5158750104716427</v>
      </c>
      <c r="F13" s="8"/>
      <c r="G13" s="119" t="s">
        <v>54</v>
      </c>
      <c r="H13" s="8"/>
      <c r="I13" s="119">
        <f>I11/I12</f>
        <v>0.5525372420935235</v>
      </c>
      <c r="J13" s="34"/>
      <c r="K13" s="119">
        <f>K11/K12</f>
        <v>0.6560889412457664</v>
      </c>
      <c r="L13" s="34"/>
      <c r="M13" s="119">
        <f>M11/M12</f>
        <v>0.5547256097560975</v>
      </c>
      <c r="N13" s="121"/>
      <c r="O13" s="122">
        <f>O11/O12</f>
        <v>0.5537355949760456</v>
      </c>
      <c r="P13" s="123">
        <f>P11/P12</f>
        <v>0.5165830914049442</v>
      </c>
      <c r="Q13" s="8"/>
    </row>
    <row r="14" spans="1:17" ht="13.5">
      <c r="A14" s="11"/>
      <c r="B14" s="35" t="s">
        <v>7</v>
      </c>
      <c r="C14" s="125">
        <v>9066</v>
      </c>
      <c r="D14" s="108">
        <f>C14/'２００７年'!C14</f>
        <v>0.7106129487380467</v>
      </c>
      <c r="E14" s="125">
        <v>11670</v>
      </c>
      <c r="F14" s="108">
        <f>E14/'２００７年'!E14</f>
        <v>0.6954707985697258</v>
      </c>
      <c r="G14" s="125">
        <v>12096</v>
      </c>
      <c r="H14" s="108">
        <f>G14/'２００７年'!G14</f>
        <v>0.5049678550555231</v>
      </c>
      <c r="I14" s="125">
        <v>10223</v>
      </c>
      <c r="J14" s="108">
        <f>I14/'２００７年'!I14</f>
        <v>0.6927090391651985</v>
      </c>
      <c r="K14" s="110">
        <v>12114</v>
      </c>
      <c r="L14" s="108">
        <f>K14/'２００７年'!K14</f>
        <v>0.6870462794918331</v>
      </c>
      <c r="M14" s="110">
        <v>13056</v>
      </c>
      <c r="N14" s="108">
        <f>M14/'２００７年'!M14</f>
        <v>0.7107240065323898</v>
      </c>
      <c r="O14" s="25">
        <f>SUM(C14+E14+G14+I14+K14+M14)</f>
        <v>68225</v>
      </c>
      <c r="P14" s="150">
        <v>10146</v>
      </c>
      <c r="Q14" s="108">
        <f>P14/'２００７年'!P14</f>
        <v>0.5543050699300699</v>
      </c>
    </row>
    <row r="15" spans="1:17" ht="13.5">
      <c r="A15" s="11"/>
      <c r="B15" s="47" t="s">
        <v>8</v>
      </c>
      <c r="C15" s="127">
        <v>2497</v>
      </c>
      <c r="D15" s="155">
        <f>C15/'２００７年'!C15</f>
        <v>0.8864039758608449</v>
      </c>
      <c r="E15" s="127">
        <v>3900</v>
      </c>
      <c r="F15" s="155">
        <f>E15/'２００７年'!E15</f>
        <v>1.1729323308270676</v>
      </c>
      <c r="G15" s="127">
        <v>2674</v>
      </c>
      <c r="H15" s="155">
        <f>G15/'２００７年'!G15</f>
        <v>0.3662010408107368</v>
      </c>
      <c r="I15" s="127">
        <v>2616</v>
      </c>
      <c r="J15" s="155">
        <f>I15/'２００７年'!I15</f>
        <v>0.7260616153205662</v>
      </c>
      <c r="K15" s="114">
        <v>3928</v>
      </c>
      <c r="L15" s="155">
        <f>K15/'２００７年'!K15</f>
        <v>1.1178144564598749</v>
      </c>
      <c r="M15" s="114">
        <v>4197</v>
      </c>
      <c r="N15" s="155">
        <f>M15/'２００７年'!M15</f>
        <v>1.1707112970711298</v>
      </c>
      <c r="O15" s="45">
        <f>SUM(C15+E15+G15+I15+K15+M15)</f>
        <v>19812</v>
      </c>
      <c r="P15" s="148">
        <v>3853</v>
      </c>
      <c r="Q15" s="155">
        <f>P15/'２００７年'!P15</f>
        <v>1.2377128172181175</v>
      </c>
    </row>
    <row r="16" spans="1:17" ht="13.5">
      <c r="A16" s="11" t="s">
        <v>46</v>
      </c>
      <c r="B16" s="35" t="s">
        <v>9</v>
      </c>
      <c r="C16" s="124">
        <f>SUM(C14:C15)</f>
        <v>11563</v>
      </c>
      <c r="D16" s="155">
        <f>C16/'２００７年'!C16</f>
        <v>0.7424077046548957</v>
      </c>
      <c r="E16" s="124">
        <f>SUM(E14:E15)</f>
        <v>15570</v>
      </c>
      <c r="F16" s="155">
        <f>E16/'２００７年'!E16</f>
        <v>0.7744342203431982</v>
      </c>
      <c r="G16" s="124">
        <f>SUM(G14:G15)</f>
        <v>14770</v>
      </c>
      <c r="H16" s="155">
        <f>G16/'２００７年'!G16</f>
        <v>0.4725492705400563</v>
      </c>
      <c r="I16" s="124">
        <f>SUM(I14:I15)</f>
        <v>12839</v>
      </c>
      <c r="J16" s="155">
        <f>I16/'２００７年'!I16</f>
        <v>0.6992538532759653</v>
      </c>
      <c r="K16" s="124">
        <f>SUM(K14:K15)</f>
        <v>16042</v>
      </c>
      <c r="L16" s="121">
        <f>K16/'２００７年'!K16</f>
        <v>0.758630473848482</v>
      </c>
      <c r="M16" s="124">
        <f>SUM(M14:M15)</f>
        <v>17253</v>
      </c>
      <c r="N16" s="155">
        <f>M16/'２００７年'!M16</f>
        <v>0.7858346618082441</v>
      </c>
      <c r="O16" s="25">
        <f>SUM(C16+E16+G16+I16+K16+M16)</f>
        <v>88037</v>
      </c>
      <c r="P16" s="126">
        <f>SUM(P14:P15)</f>
        <v>13999</v>
      </c>
      <c r="Q16" s="155">
        <f>P16/'２００７年'!P16</f>
        <v>0.6536396320679834</v>
      </c>
    </row>
    <row r="17" spans="1:17" ht="13.5">
      <c r="A17" s="11"/>
      <c r="B17" s="47" t="s">
        <v>10</v>
      </c>
      <c r="C17" s="127">
        <v>20804</v>
      </c>
      <c r="D17" s="121">
        <f>C17/'２００７年'!C17</f>
        <v>0.906610885954591</v>
      </c>
      <c r="E17" s="127">
        <v>27028</v>
      </c>
      <c r="F17" s="121">
        <f>E17/'２００７年'!E17</f>
        <v>0.8234469731590653</v>
      </c>
      <c r="G17" s="127">
        <v>27549</v>
      </c>
      <c r="H17" s="121">
        <f>G17/'２００７年'!G17</f>
        <v>0.5715915928377285</v>
      </c>
      <c r="I17" s="127">
        <v>24134</v>
      </c>
      <c r="J17" s="121">
        <f>I17/'２００７年'!I17</f>
        <v>0.7668160010167445</v>
      </c>
      <c r="K17" s="114">
        <v>26444</v>
      </c>
      <c r="L17" s="155">
        <f>K17/'２００７年'!K17</f>
        <v>0.7861580997116271</v>
      </c>
      <c r="M17" s="127">
        <v>25983</v>
      </c>
      <c r="N17" s="121">
        <f>M17/'２００７年'!M17</f>
        <v>0.753436176999362</v>
      </c>
      <c r="O17" s="45">
        <f>SUM(C17+E17+G17+I17+K17+M17)</f>
        <v>151942</v>
      </c>
      <c r="P17" s="148">
        <v>25788</v>
      </c>
      <c r="Q17" s="121">
        <f>P17/'２００７年'!P17</f>
        <v>0.797303982191442</v>
      </c>
    </row>
    <row r="18" spans="1:17" ht="14.25" thickBot="1">
      <c r="A18" s="10"/>
      <c r="B18" s="34" t="s">
        <v>11</v>
      </c>
      <c r="C18" s="119">
        <f>C16/C17</f>
        <v>0.5558065756585272</v>
      </c>
      <c r="D18" s="8"/>
      <c r="E18" s="119">
        <f>E16/E17</f>
        <v>0.5760692615065858</v>
      </c>
      <c r="F18" s="8"/>
      <c r="G18" s="119">
        <f>G16/G17</f>
        <v>0.5361356129079096</v>
      </c>
      <c r="H18" s="8"/>
      <c r="I18" s="119">
        <f>I16/I17</f>
        <v>0.5319880666279937</v>
      </c>
      <c r="J18" s="34"/>
      <c r="K18" s="119">
        <f>K16/K17</f>
        <v>0.6066404477386175</v>
      </c>
      <c r="L18" s="121">
        <f>K18/'２００７年'!K18</f>
        <v>0.9649846183951516</v>
      </c>
      <c r="M18" s="119">
        <f>M16/M17</f>
        <v>0.6640110841704191</v>
      </c>
      <c r="N18" s="121"/>
      <c r="O18" s="129">
        <f>O16/O17</f>
        <v>0.5794118808492714</v>
      </c>
      <c r="P18" s="130">
        <f>P16/P17</f>
        <v>0.542849387311928</v>
      </c>
      <c r="Q18" s="8"/>
    </row>
    <row r="19" spans="1:17" ht="13.5">
      <c r="A19" s="11"/>
      <c r="B19" s="35" t="s">
        <v>7</v>
      </c>
      <c r="C19" s="125">
        <v>2787</v>
      </c>
      <c r="D19" s="108">
        <f>C19/'２００７年'!C19</f>
        <v>0.6505602240896359</v>
      </c>
      <c r="E19" s="125">
        <v>2840</v>
      </c>
      <c r="F19" s="108">
        <f>E19/'２００７年'!E19</f>
        <v>0.6974459724950884</v>
      </c>
      <c r="G19" s="125">
        <v>3126</v>
      </c>
      <c r="H19" s="108">
        <f>G19/'２００７年'!G19</f>
        <v>0.6155966916108704</v>
      </c>
      <c r="I19" s="125">
        <v>2774</v>
      </c>
      <c r="J19" s="108">
        <f>I19/'２００７年'!I19</f>
        <v>0.5977160094807153</v>
      </c>
      <c r="K19" s="110">
        <v>3608</v>
      </c>
      <c r="L19" s="108">
        <f>K19/'２００７年'!K19</f>
        <v>0.8461538461538461</v>
      </c>
      <c r="M19" s="125">
        <v>3604</v>
      </c>
      <c r="N19" s="108">
        <f>M19/'２００７年'!M19</f>
        <v>0.7646934012306387</v>
      </c>
      <c r="O19" s="25">
        <f>SUM(C19+E19+G19+I19+K19+M19)</f>
        <v>18739</v>
      </c>
      <c r="P19" s="150">
        <v>3318</v>
      </c>
      <c r="Q19" s="108">
        <f>P19/'２００７年'!P19</f>
        <v>0.8110486433634808</v>
      </c>
    </row>
    <row r="20" spans="1:18" ht="13.5">
      <c r="A20" s="11"/>
      <c r="B20" s="47" t="s">
        <v>8</v>
      </c>
      <c r="C20" s="127">
        <v>678</v>
      </c>
      <c r="D20" s="155">
        <f>C20/'２００７年'!C20</f>
        <v>0.5726351351351351</v>
      </c>
      <c r="E20" s="127">
        <v>604</v>
      </c>
      <c r="F20" s="155">
        <f>E20/'２００７年'!E20</f>
        <v>0.6239669421487604</v>
      </c>
      <c r="G20" s="127">
        <v>1020</v>
      </c>
      <c r="H20" s="155">
        <f>G20/'２００７年'!G20</f>
        <v>0.9541627689429373</v>
      </c>
      <c r="I20" s="127">
        <v>959</v>
      </c>
      <c r="J20" s="155">
        <f>I20/'２００７年'!I20</f>
        <v>1.240620957309185</v>
      </c>
      <c r="K20" s="114">
        <v>441</v>
      </c>
      <c r="L20" s="121">
        <f>K20/'２００７年'!K20</f>
        <v>0.3805004314063848</v>
      </c>
      <c r="M20" s="127">
        <v>1610</v>
      </c>
      <c r="N20" s="155">
        <f>M20/'２００７年'!M20</f>
        <v>3.1262135922330097</v>
      </c>
      <c r="O20" s="45">
        <f>SUM(C20+E20+G20+I20+K20+M20)</f>
        <v>5312</v>
      </c>
      <c r="P20" s="148">
        <v>2039</v>
      </c>
      <c r="Q20" s="163">
        <f>P20/'２００７年'!P20</f>
        <v>3.9746588693957117</v>
      </c>
      <c r="R20" s="4"/>
    </row>
    <row r="21" spans="1:19" ht="13.5">
      <c r="A21" s="11" t="s">
        <v>47</v>
      </c>
      <c r="B21" s="35" t="s">
        <v>9</v>
      </c>
      <c r="C21" s="124">
        <f>SUM(C19:C20)</f>
        <v>3465</v>
      </c>
      <c r="D21" s="155">
        <f>C21/'２００７年'!C21</f>
        <v>0.6336869056327725</v>
      </c>
      <c r="E21" s="124">
        <f>SUM(E19:E20)</f>
        <v>3444</v>
      </c>
      <c r="F21" s="155">
        <f>E21/'２００７年'!E21</f>
        <v>0.6833333333333333</v>
      </c>
      <c r="G21" s="124">
        <f>SUM(G19:G20)</f>
        <v>4146</v>
      </c>
      <c r="H21" s="155">
        <f>G21/'２００７年'!G21</f>
        <v>0.6744753538311371</v>
      </c>
      <c r="I21" s="124">
        <f>SUM(I19:I20)</f>
        <v>3733</v>
      </c>
      <c r="J21" s="155">
        <f>I21/'２００７年'!I21</f>
        <v>0.6895086811968969</v>
      </c>
      <c r="K21" s="124">
        <f>SUM(K19:K20)</f>
        <v>4049</v>
      </c>
      <c r="L21" s="155">
        <f>K21/'２００７年'!K21</f>
        <v>0.7466347040383552</v>
      </c>
      <c r="M21" s="124">
        <f>SUM(M19:M20)</f>
        <v>5214</v>
      </c>
      <c r="N21" s="155">
        <f>M21/'２００７年'!M21</f>
        <v>0.9973221117061974</v>
      </c>
      <c r="O21" s="25">
        <f>SUM(C21+E21+G21+I21+K21+M21)</f>
        <v>24051</v>
      </c>
      <c r="P21" s="126">
        <f>SUM(P19:P20)</f>
        <v>5357</v>
      </c>
      <c r="Q21" s="155">
        <f>P21/'２００７年'!P21</f>
        <v>1.1635534317984362</v>
      </c>
      <c r="S21" s="4"/>
    </row>
    <row r="22" spans="1:17" ht="13.5">
      <c r="A22" s="11"/>
      <c r="B22" s="47" t="s">
        <v>10</v>
      </c>
      <c r="C22" s="127">
        <v>9331</v>
      </c>
      <c r="D22" s="121">
        <f>C22/'２００７年'!C22</f>
        <v>1.0195585664335665</v>
      </c>
      <c r="E22" s="127">
        <v>8984</v>
      </c>
      <c r="F22" s="121">
        <f>E22/'２００７年'!E22</f>
        <v>1.032287716879237</v>
      </c>
      <c r="G22" s="127">
        <v>10266</v>
      </c>
      <c r="H22" s="121">
        <f>G22/'２００７年'!G22</f>
        <v>0.915871174948702</v>
      </c>
      <c r="I22" s="127">
        <v>9161</v>
      </c>
      <c r="J22" s="121">
        <f>I22/'２００７年'!I22</f>
        <v>0.9390118901189012</v>
      </c>
      <c r="K22" s="114">
        <v>9535</v>
      </c>
      <c r="L22" s="121">
        <f>K22/'２００７年'!K22</f>
        <v>0.9602215508559919</v>
      </c>
      <c r="M22" s="127">
        <v>11622</v>
      </c>
      <c r="N22" s="121">
        <f>M22/'２００７年'!M22</f>
        <v>1.176553958291152</v>
      </c>
      <c r="O22" s="45">
        <f>SUM(C22+E22+G22+I22+K22+M22)</f>
        <v>58899</v>
      </c>
      <c r="P22" s="148">
        <v>13219</v>
      </c>
      <c r="Q22" s="121">
        <f>P22/'２００７年'!P22</f>
        <v>1.4507243195785777</v>
      </c>
    </row>
    <row r="23" spans="1:17" ht="14.25" thickBot="1">
      <c r="A23" s="10"/>
      <c r="B23" s="34" t="s">
        <v>11</v>
      </c>
      <c r="C23" s="119">
        <f>C21/C22</f>
        <v>0.37134283570892723</v>
      </c>
      <c r="D23" s="8"/>
      <c r="E23" s="119">
        <f>E21/E22</f>
        <v>0.38334817453250225</v>
      </c>
      <c r="F23" s="8"/>
      <c r="G23" s="119">
        <f>G21/G22</f>
        <v>0.4038573933372297</v>
      </c>
      <c r="H23" s="8"/>
      <c r="I23" s="119">
        <f>I21/I22</f>
        <v>0.4074882654732016</v>
      </c>
      <c r="J23" s="34"/>
      <c r="K23" s="119">
        <f>K21/K22</f>
        <v>0.42464604090194025</v>
      </c>
      <c r="L23" s="34"/>
      <c r="M23" s="119">
        <f>M21/M22</f>
        <v>0.4486319050077439</v>
      </c>
      <c r="N23" s="121"/>
      <c r="O23" s="129">
        <f>O21/O22</f>
        <v>0.40834309580807826</v>
      </c>
      <c r="P23" s="130">
        <f>P21/P22</f>
        <v>0.4052500189121719</v>
      </c>
      <c r="Q23" s="8"/>
    </row>
    <row r="24" spans="1:17" ht="13.5">
      <c r="A24" s="11"/>
      <c r="B24" s="35" t="s">
        <v>7</v>
      </c>
      <c r="C24" s="49">
        <f>SUM(C14+C19)</f>
        <v>11853</v>
      </c>
      <c r="D24" s="108">
        <f>C24/'２００７年'!C24</f>
        <v>0.695516958103509</v>
      </c>
      <c r="E24" s="49">
        <f>SUM(E14+E19)</f>
        <v>14510</v>
      </c>
      <c r="F24" s="108">
        <f>E24/'２００７年'!E24</f>
        <v>0.695856512564742</v>
      </c>
      <c r="G24" s="49">
        <f>SUM(G14+G19)</f>
        <v>15222</v>
      </c>
      <c r="H24" s="108">
        <f>G24/'２００７年'!G24</f>
        <v>0.5243179939377239</v>
      </c>
      <c r="I24" s="49">
        <f>SUM(I14+I19)</f>
        <v>12997</v>
      </c>
      <c r="J24" s="108">
        <f>I24/'２００７年'!I24</f>
        <v>0.6699829888138564</v>
      </c>
      <c r="K24" s="49">
        <f>SUM(K14+K19)</f>
        <v>15722</v>
      </c>
      <c r="L24" s="108">
        <f>K24/'２００７年'!K24</f>
        <v>0.7180306905370843</v>
      </c>
      <c r="M24" s="49">
        <f>SUM(M14+M19)</f>
        <v>16660</v>
      </c>
      <c r="N24" s="108">
        <f>M24/'２００７年'!M24</f>
        <v>0.7217432742711086</v>
      </c>
      <c r="O24" s="53">
        <f aca="true" t="shared" si="0" ref="O24:P27">SUM(O14+O19)</f>
        <v>86964</v>
      </c>
      <c r="P24" s="49">
        <f t="shared" si="0"/>
        <v>13464</v>
      </c>
      <c r="Q24" s="108">
        <f>P24/'２００７年'!P24</f>
        <v>0.6012056262558607</v>
      </c>
    </row>
    <row r="25" spans="1:17" ht="13.5">
      <c r="A25" s="11"/>
      <c r="B25" s="47" t="s">
        <v>8</v>
      </c>
      <c r="C25" s="50">
        <f>SUM(C15+C20)</f>
        <v>3175</v>
      </c>
      <c r="D25" s="155">
        <f>C25/'２００７年'!C25</f>
        <v>0.7935516120969758</v>
      </c>
      <c r="E25" s="50">
        <f>SUM(E15+E20)</f>
        <v>4504</v>
      </c>
      <c r="F25" s="155">
        <f>E25/'２００７年'!E25</f>
        <v>1.0491497787095272</v>
      </c>
      <c r="G25" s="50">
        <f>SUM(G15+G20)</f>
        <v>3694</v>
      </c>
      <c r="H25" s="155">
        <f>G25/'２００７年'!G25</f>
        <v>0.4412853900370326</v>
      </c>
      <c r="I25" s="50">
        <f>SUM(I15+I20)</f>
        <v>3575</v>
      </c>
      <c r="J25" s="155">
        <f>I25/'２００７年'!I25</f>
        <v>0.8169561243144424</v>
      </c>
      <c r="K25" s="50">
        <f>SUM(K15+K20)</f>
        <v>4369</v>
      </c>
      <c r="L25" s="155">
        <f>K25/'２００７年'!K25</f>
        <v>0.9349454312005135</v>
      </c>
      <c r="M25" s="50">
        <f>SUM(M15+M20)</f>
        <v>5807</v>
      </c>
      <c r="N25" s="155">
        <f>M25/'２００７年'!M25</f>
        <v>1.416341463414634</v>
      </c>
      <c r="O25" s="45">
        <f t="shared" si="0"/>
        <v>25124</v>
      </c>
      <c r="P25" s="50">
        <f t="shared" si="0"/>
        <v>5892</v>
      </c>
      <c r="Q25" s="155">
        <f>P25/'２００７年'!P25</f>
        <v>1.6249310535024821</v>
      </c>
    </row>
    <row r="26" spans="1:17" ht="13.5">
      <c r="A26" s="11" t="s">
        <v>21</v>
      </c>
      <c r="B26" s="35" t="s">
        <v>9</v>
      </c>
      <c r="C26" s="49">
        <f>SUM(C16+C21)</f>
        <v>15028</v>
      </c>
      <c r="D26" s="155">
        <f>C26/'２００７年'!C26</f>
        <v>0.7141567267024663</v>
      </c>
      <c r="E26" s="49">
        <f>SUM(E16+E21)</f>
        <v>19014</v>
      </c>
      <c r="F26" s="155">
        <f>E26/'２００７年'!E26</f>
        <v>0.7561741896997415</v>
      </c>
      <c r="G26" s="49">
        <f>SUM(G16+G21)</f>
        <v>18916</v>
      </c>
      <c r="H26" s="155">
        <f>G26/'２００７年'!G26</f>
        <v>0.5057348341042163</v>
      </c>
      <c r="I26" s="49">
        <f>SUM(I16+I21)</f>
        <v>16572</v>
      </c>
      <c r="J26" s="155">
        <f>I26/'２００７年'!I26</f>
        <v>0.6970347003154574</v>
      </c>
      <c r="K26" s="49">
        <f>SUM(K16+K21)</f>
        <v>20091</v>
      </c>
      <c r="L26" s="155">
        <f>K26/'２００７年'!K26</f>
        <v>0.7561820166359291</v>
      </c>
      <c r="M26" s="49">
        <f>SUM(M16+M21)</f>
        <v>22467</v>
      </c>
      <c r="N26" s="155">
        <f>M26/'２００７年'!M26</f>
        <v>0.8265092153183975</v>
      </c>
      <c r="O26" s="25">
        <f t="shared" si="0"/>
        <v>112088</v>
      </c>
      <c r="P26" s="49">
        <f t="shared" si="0"/>
        <v>19356</v>
      </c>
      <c r="Q26" s="155">
        <f>P26/'２００７年'!P26</f>
        <v>0.7438607278736405</v>
      </c>
    </row>
    <row r="27" spans="1:17" ht="13.5">
      <c r="A27" s="11"/>
      <c r="B27" s="47" t="s">
        <v>10</v>
      </c>
      <c r="C27" s="50">
        <f>SUM(C17+C22)</f>
        <v>30135</v>
      </c>
      <c r="D27" s="155">
        <f>C27/'２００７年'!C27</f>
        <v>0.9388142932801645</v>
      </c>
      <c r="E27" s="50">
        <f>SUM(E17+E22)</f>
        <v>36012</v>
      </c>
      <c r="F27" s="121">
        <f>E27/'２００７年'!E27</f>
        <v>0.8672157202716371</v>
      </c>
      <c r="G27" s="50">
        <f>SUM(G17+G22)</f>
        <v>37815</v>
      </c>
      <c r="H27" s="121">
        <f>G27/'２００７年'!G27</f>
        <v>0.6365518634481365</v>
      </c>
      <c r="I27" s="50">
        <f>SUM(I17+I22)</f>
        <v>33295</v>
      </c>
      <c r="J27" s="121">
        <f>I27/'２００７年'!I27</f>
        <v>0.8075626379490165</v>
      </c>
      <c r="K27" s="50">
        <f>SUM(K17+K22)</f>
        <v>35979</v>
      </c>
      <c r="L27" s="155">
        <f>K27/'２００７年'!K27</f>
        <v>0.8258314779534969</v>
      </c>
      <c r="M27" s="50">
        <f>SUM(M17+M22)</f>
        <v>37605</v>
      </c>
      <c r="N27" s="121">
        <f>M27/'２００７年'!M27</f>
        <v>0.8476467406004868</v>
      </c>
      <c r="O27" s="45">
        <f t="shared" si="0"/>
        <v>210841</v>
      </c>
      <c r="P27" s="50">
        <f t="shared" si="0"/>
        <v>39007</v>
      </c>
      <c r="Q27" s="121">
        <f>P27/'２００７年'!P27</f>
        <v>0.9409253184098804</v>
      </c>
    </row>
    <row r="28" spans="1:17" ht="14.25" thickBot="1">
      <c r="A28" s="10"/>
      <c r="B28" s="34" t="s">
        <v>11</v>
      </c>
      <c r="C28" s="119">
        <f>C26/C27</f>
        <v>0.4986892317902771</v>
      </c>
      <c r="D28" s="121">
        <f>C28/'２００７年'!C28</f>
        <v>0.7607007390218173</v>
      </c>
      <c r="E28" s="119">
        <f>E26/E27</f>
        <v>0.5279906697767411</v>
      </c>
      <c r="F28" s="8"/>
      <c r="G28" s="119">
        <f>G26/G27</f>
        <v>0.5002247785270395</v>
      </c>
      <c r="H28" s="8"/>
      <c r="I28" s="119">
        <f>I26/I27</f>
        <v>0.49773239225108873</v>
      </c>
      <c r="J28" s="34"/>
      <c r="K28" s="119">
        <f>K26/K27</f>
        <v>0.5584090719586425</v>
      </c>
      <c r="L28" s="121">
        <f>K28/'2006年'!K28</f>
        <v>0.910889941830001</v>
      </c>
      <c r="M28" s="119">
        <f>M26/M27</f>
        <v>0.5974471479856402</v>
      </c>
      <c r="N28" s="121"/>
      <c r="O28" s="129">
        <f>O26/O27</f>
        <v>0.531623355988636</v>
      </c>
      <c r="P28" s="130">
        <f>P26/P27</f>
        <v>0.49621862742584666</v>
      </c>
      <c r="Q28" s="8"/>
    </row>
    <row r="29" spans="1:17" ht="13.5">
      <c r="A29" s="11"/>
      <c r="B29" s="35" t="s">
        <v>7</v>
      </c>
      <c r="C29" s="125">
        <v>1555</v>
      </c>
      <c r="D29" s="108">
        <f>C29/'２００７年'!C29</f>
        <v>0.7709469509172038</v>
      </c>
      <c r="E29" s="125">
        <v>2072</v>
      </c>
      <c r="F29" s="108">
        <f>E29/'２００７年'!E29</f>
        <v>1.4368932038834952</v>
      </c>
      <c r="G29" s="125">
        <v>1999</v>
      </c>
      <c r="H29" s="108">
        <f>G29/'２００７年'!G29</f>
        <v>0.9741715399610137</v>
      </c>
      <c r="I29" s="125">
        <v>2057</v>
      </c>
      <c r="J29" s="108">
        <f>I29/'２００７年'!I29</f>
        <v>1.0108108108108107</v>
      </c>
      <c r="K29" s="131">
        <v>1698</v>
      </c>
      <c r="L29" s="108">
        <f>K29/'２００７年'!K29</f>
        <v>0.8443560417702636</v>
      </c>
      <c r="M29" s="125">
        <v>2223</v>
      </c>
      <c r="N29" s="108">
        <f>M29/'２００７年'!M29</f>
        <v>1.0192572214580469</v>
      </c>
      <c r="O29" s="25">
        <v>11604</v>
      </c>
      <c r="P29" s="150">
        <v>2283</v>
      </c>
      <c r="Q29" s="108">
        <f>P29/'２００７年'!P29</f>
        <v>0.9866032843560933</v>
      </c>
    </row>
    <row r="30" spans="1:17" ht="13.5">
      <c r="A30" s="11"/>
      <c r="B30" s="47" t="s">
        <v>8</v>
      </c>
      <c r="C30" s="127">
        <v>2534</v>
      </c>
      <c r="D30" s="155">
        <f>C30/'２００７年'!C30</f>
        <v>0.9757412398921833</v>
      </c>
      <c r="E30" s="127">
        <v>3162</v>
      </c>
      <c r="F30" s="155">
        <f>E30/'２００７年'!E30</f>
        <v>1.2673346693386773</v>
      </c>
      <c r="G30" s="127">
        <v>2809</v>
      </c>
      <c r="H30" s="155">
        <f>G30/'２００７年'!G30</f>
        <v>0.7850754611514813</v>
      </c>
      <c r="I30" s="127">
        <v>2847</v>
      </c>
      <c r="J30" s="155">
        <f>I30/'２００７年'!I30</f>
        <v>0.9192767194058766</v>
      </c>
      <c r="K30" s="132">
        <v>2753</v>
      </c>
      <c r="L30" s="155">
        <f>K30/'２００７年'!K30</f>
        <v>0.9625874125874125</v>
      </c>
      <c r="M30" s="127">
        <v>2696</v>
      </c>
      <c r="N30" s="155">
        <f>M30/'２００７年'!M30</f>
        <v>0.7318132464712269</v>
      </c>
      <c r="O30" s="45">
        <f>SUM(C30+E30+G30+I30+K30+M30)</f>
        <v>16801</v>
      </c>
      <c r="P30" s="148">
        <v>3245</v>
      </c>
      <c r="Q30" s="155">
        <f>P30/'２００７年'!P30</f>
        <v>1.0278745644599303</v>
      </c>
    </row>
    <row r="31" spans="1:17" ht="13.5">
      <c r="A31" s="11" t="s">
        <v>48</v>
      </c>
      <c r="B31" s="35" t="s">
        <v>9</v>
      </c>
      <c r="C31" s="124">
        <f>SUM(C29:C30)</f>
        <v>4089</v>
      </c>
      <c r="D31" s="155">
        <f>C31/'２００７年'!C31</f>
        <v>0.8862158647594278</v>
      </c>
      <c r="E31" s="124">
        <f>SUM(E29:E30)</f>
        <v>5234</v>
      </c>
      <c r="F31" s="155">
        <f>E31/'２００７年'!E31</f>
        <v>1.3294386588773177</v>
      </c>
      <c r="G31" s="124">
        <f>SUM(G29:G30)</f>
        <v>4808</v>
      </c>
      <c r="H31" s="155">
        <f>G31/'２００７年'!G31</f>
        <v>0.8539964476021314</v>
      </c>
      <c r="I31" s="124">
        <f>SUM(I29:I30)</f>
        <v>4904</v>
      </c>
      <c r="J31" s="155">
        <f>I31/'２００７年'!I31</f>
        <v>0.9555728760717069</v>
      </c>
      <c r="K31" s="133">
        <f>SUM(K29:K30)</f>
        <v>4451</v>
      </c>
      <c r="L31" s="155">
        <f>K31/'２００７年'!K31</f>
        <v>0.913775405460891</v>
      </c>
      <c r="M31" s="133">
        <f>SUM(M29:M30)</f>
        <v>4919</v>
      </c>
      <c r="N31" s="121">
        <f>M31/'２００７年'!M31</f>
        <v>0.8387041773231032</v>
      </c>
      <c r="O31" s="25">
        <f>SUM(C31+E31+G31+I31+K31+M31)</f>
        <v>28405</v>
      </c>
      <c r="P31" s="126">
        <f>SUM(P29:P30)</f>
        <v>5528</v>
      </c>
      <c r="Q31" s="155">
        <f>P31/'２００７年'!P31</f>
        <v>1.0104185706452202</v>
      </c>
    </row>
    <row r="32" spans="1:17" ht="13.5">
      <c r="A32" s="11"/>
      <c r="B32" s="47" t="s">
        <v>10</v>
      </c>
      <c r="C32" s="127">
        <v>6509</v>
      </c>
      <c r="D32" s="155">
        <f>C32/'２００７年'!C32</f>
        <v>1.072853139937366</v>
      </c>
      <c r="E32" s="127">
        <v>8090</v>
      </c>
      <c r="F32" s="155">
        <f>E32/'２００７年'!E32</f>
        <v>1.2148971317014567</v>
      </c>
      <c r="G32" s="127">
        <v>7272</v>
      </c>
      <c r="H32" s="121">
        <f>G32/'２００７年'!G32</f>
        <v>0.8290958841637214</v>
      </c>
      <c r="I32" s="127">
        <v>7750</v>
      </c>
      <c r="J32" s="121">
        <f>I32/'２００７年'!I32</f>
        <v>0.8846022143590915</v>
      </c>
      <c r="K32" s="132">
        <v>7266</v>
      </c>
      <c r="L32" s="121">
        <f>K32/'２００７年'!K32</f>
        <v>0.9243098842386465</v>
      </c>
      <c r="M32" s="127">
        <v>8402</v>
      </c>
      <c r="N32" s="121">
        <f>M32/'２００７年'!M32</f>
        <v>0.9720037019898196</v>
      </c>
      <c r="O32" s="45">
        <f>SUM(C32+E32+G32+I32+K32+M32)</f>
        <v>45289</v>
      </c>
      <c r="P32" s="148">
        <v>9804</v>
      </c>
      <c r="Q32" s="121">
        <f>P32/'２００７年'!P32</f>
        <v>1.185203094777563</v>
      </c>
    </row>
    <row r="33" spans="1:17" ht="14.25" thickBot="1">
      <c r="A33" s="10"/>
      <c r="B33" s="34" t="s">
        <v>11</v>
      </c>
      <c r="C33" s="119">
        <f>C31/C32</f>
        <v>0.6282070978644954</v>
      </c>
      <c r="D33" s="121">
        <f>C33/'２００７年'!C33</f>
        <v>0.8260365112145412</v>
      </c>
      <c r="E33" s="119">
        <f>E31/E32</f>
        <v>0.6469715698393078</v>
      </c>
      <c r="F33" s="121">
        <f>E33/'２００７年'!E33</f>
        <v>1.0942808441859158</v>
      </c>
      <c r="G33" s="119">
        <f>G31/G32</f>
        <v>0.6611661166116611</v>
      </c>
      <c r="H33" s="8"/>
      <c r="I33" s="119">
        <f>I31/I32</f>
        <v>0.632774193548387</v>
      </c>
      <c r="J33" s="34"/>
      <c r="K33" s="119">
        <f>K31/K32</f>
        <v>0.612579135700523</v>
      </c>
      <c r="L33" s="34"/>
      <c r="M33" s="119">
        <f>M31/M32</f>
        <v>0.5854558438467031</v>
      </c>
      <c r="N33" s="121"/>
      <c r="O33" s="129">
        <f>O31/O32</f>
        <v>0.6271942414272782</v>
      </c>
      <c r="P33" s="119">
        <f>P31/P32</f>
        <v>0.5638514891880865</v>
      </c>
      <c r="Q33" s="8"/>
    </row>
    <row r="34" spans="1:17" ht="13.5">
      <c r="A34" s="87"/>
      <c r="B34" s="35" t="s">
        <v>7</v>
      </c>
      <c r="C34" s="125">
        <v>32714</v>
      </c>
      <c r="D34" s="108">
        <f>C34/'２００７年'!C34</f>
        <v>0.7503211009174312</v>
      </c>
      <c r="E34" s="135">
        <v>32322</v>
      </c>
      <c r="F34" s="108">
        <f>E34/'２００７年'!E34</f>
        <v>1.0437225523120641</v>
      </c>
      <c r="G34" s="135">
        <v>36086</v>
      </c>
      <c r="H34" s="108">
        <f>G34/'２００７年'!G34</f>
        <v>0.778017334310724</v>
      </c>
      <c r="I34" s="125">
        <v>28964</v>
      </c>
      <c r="J34" s="108">
        <f>I34/'２００７年'!I34</f>
        <v>0.9552455393951387</v>
      </c>
      <c r="K34" s="135">
        <v>34063</v>
      </c>
      <c r="L34" s="108">
        <f>K34/'２００７年'!K34</f>
        <v>0.8010488441549279</v>
      </c>
      <c r="M34" s="135">
        <v>26315</v>
      </c>
      <c r="N34" s="108">
        <f>M34/'２００７年'!M34</f>
        <v>0.6837728985318955</v>
      </c>
      <c r="O34" s="25">
        <f>SUM(C34+E34+G34+I34+K34+M34)</f>
        <v>190464</v>
      </c>
      <c r="P34" s="150">
        <v>22160</v>
      </c>
      <c r="Q34" s="108">
        <f>P34/'２００７年'!P34</f>
        <v>0.6388008071490343</v>
      </c>
    </row>
    <row r="35" spans="1:17" ht="13.5">
      <c r="A35" s="11"/>
      <c r="B35" s="47" t="s">
        <v>8</v>
      </c>
      <c r="C35" s="127">
        <v>4551</v>
      </c>
      <c r="D35" s="155">
        <f>C35/'２００７年'!C35</f>
        <v>0.4486395899053628</v>
      </c>
      <c r="E35" s="127">
        <v>5511</v>
      </c>
      <c r="F35" s="155">
        <f>E35/'２００７年'!E35</f>
        <v>1.1015390765540676</v>
      </c>
      <c r="G35" s="127">
        <v>5291</v>
      </c>
      <c r="H35" s="155">
        <f>G35/'２００７年'!G35</f>
        <v>0.6633650952858575</v>
      </c>
      <c r="I35" s="127">
        <v>4949</v>
      </c>
      <c r="J35" s="155">
        <f>I35/'２００７年'!I35</f>
        <v>0.7822032558874664</v>
      </c>
      <c r="K35" s="127">
        <v>5590</v>
      </c>
      <c r="L35" s="155">
        <f>K35/'２００７年'!K35</f>
        <v>0.7607512248230811</v>
      </c>
      <c r="M35" s="127">
        <v>5710</v>
      </c>
      <c r="N35" s="155">
        <f>M35/'２００７年'!M35</f>
        <v>0.8278961867478614</v>
      </c>
      <c r="O35" s="45">
        <f>SUM(C35+E35+G35+I35+K35+M35)</f>
        <v>31602</v>
      </c>
      <c r="P35" s="148">
        <v>5554</v>
      </c>
      <c r="Q35" s="155">
        <f>P35/'２００７年'!P35</f>
        <v>0.9582470669427191</v>
      </c>
    </row>
    <row r="36" spans="1:17" ht="13.5">
      <c r="A36" s="11" t="s">
        <v>49</v>
      </c>
      <c r="B36" s="35" t="s">
        <v>9</v>
      </c>
      <c r="C36" s="124">
        <f>SUM(C34:C35)</f>
        <v>37265</v>
      </c>
      <c r="D36" s="155">
        <f>C36/'２００７年'!C36</f>
        <v>0.693379726108961</v>
      </c>
      <c r="E36" s="124">
        <f>SUM(E34:E35)</f>
        <v>37833</v>
      </c>
      <c r="F36" s="155">
        <f>E36/'２００７年'!E36</f>
        <v>1.0517639209363099</v>
      </c>
      <c r="G36" s="124">
        <f>SUM(G34:G35)</f>
        <v>41377</v>
      </c>
      <c r="H36" s="155">
        <f>G36/'２００７年'!G36</f>
        <v>0.7611943044262114</v>
      </c>
      <c r="I36" s="124">
        <f>SUM(I34:I35)</f>
        <v>33913</v>
      </c>
      <c r="J36" s="155">
        <f>I36/'２００７年'!I36</f>
        <v>0.9253710980135341</v>
      </c>
      <c r="K36" s="124">
        <f>SUM(K34:K35)</f>
        <v>39653</v>
      </c>
      <c r="L36" s="155">
        <f>K36/'２００７年'!K36</f>
        <v>0.795111387379439</v>
      </c>
      <c r="M36" s="124">
        <f>SUM(M34:M35)</f>
        <v>32025</v>
      </c>
      <c r="N36" s="155">
        <f>M36/'２００７年'!M36</f>
        <v>0.7056762593098586</v>
      </c>
      <c r="O36" s="25">
        <f>SUM(C36+E36+G36+I36+K36+M36)</f>
        <v>222066</v>
      </c>
      <c r="P36" s="126">
        <f>SUM(P34:P35)</f>
        <v>27714</v>
      </c>
      <c r="Q36" s="155">
        <f>P36/'２００７年'!P36</f>
        <v>0.6845329249617151</v>
      </c>
    </row>
    <row r="37" spans="1:17" ht="13.5">
      <c r="A37" s="11"/>
      <c r="B37" s="47" t="s">
        <v>10</v>
      </c>
      <c r="C37" s="127">
        <v>56953</v>
      </c>
      <c r="D37" s="155">
        <f>C37/'２００７年'!C37</f>
        <v>0.7403608662870811</v>
      </c>
      <c r="E37" s="127">
        <v>58168</v>
      </c>
      <c r="F37" s="121">
        <f>E37/'２００７年'!E37</f>
        <v>0.9371354921862414</v>
      </c>
      <c r="G37" s="127">
        <v>59892</v>
      </c>
      <c r="H37" s="121">
        <f>G37/'２００７年'!G37</f>
        <v>0.6686987104337632</v>
      </c>
      <c r="I37" s="127">
        <v>45381</v>
      </c>
      <c r="J37" s="121">
        <f>I37/'２００７年'!I37</f>
        <v>0.8239405933403536</v>
      </c>
      <c r="K37" s="127">
        <v>55836</v>
      </c>
      <c r="L37" s="121">
        <f>K37/'２００７年'!K37</f>
        <v>0.7524256144890039</v>
      </c>
      <c r="M37" s="127">
        <v>47585</v>
      </c>
      <c r="N37" s="121">
        <f>M37/'２００７年'!M37</f>
        <v>0.7035558512604421</v>
      </c>
      <c r="O37" s="45">
        <f>SUM(C37+E37+G37+I37+K37+M37)</f>
        <v>323815</v>
      </c>
      <c r="P37" s="148">
        <v>47518</v>
      </c>
      <c r="Q37" s="121">
        <f>P37/'２００７年'!P37</f>
        <v>0.6948091826290393</v>
      </c>
    </row>
    <row r="38" spans="1:17" ht="14.25" thickBot="1">
      <c r="A38" s="10"/>
      <c r="B38" s="34" t="s">
        <v>11</v>
      </c>
      <c r="C38" s="119">
        <f>C36/C37</f>
        <v>0.6543114497919337</v>
      </c>
      <c r="D38" s="160">
        <f>C38/'２００７年'!C38</f>
        <v>0.936542918031674</v>
      </c>
      <c r="E38" s="119">
        <f>E36/E37</f>
        <v>0.6504091596754229</v>
      </c>
      <c r="F38" s="34"/>
      <c r="G38" s="119">
        <f>G36/G37</f>
        <v>0.6908602150537635</v>
      </c>
      <c r="H38" s="34"/>
      <c r="I38" s="123">
        <f>I36/I37</f>
        <v>0.747295123509839</v>
      </c>
      <c r="J38" s="34"/>
      <c r="K38" s="119">
        <f>K36/K37</f>
        <v>0.7101690665520453</v>
      </c>
      <c r="L38" s="34"/>
      <c r="M38" s="119">
        <f>M36/M37</f>
        <v>0.6730061994325943</v>
      </c>
      <c r="N38" s="136"/>
      <c r="O38" s="129">
        <f>O36/O37</f>
        <v>0.685780461065732</v>
      </c>
      <c r="P38" s="130">
        <f>P36/P37</f>
        <v>0.5832316174923187</v>
      </c>
      <c r="Q38" s="34"/>
    </row>
    <row r="39" spans="13:17" ht="14.25" thickBot="1">
      <c r="M39" s="9"/>
      <c r="N39" s="1"/>
      <c r="O39" s="9"/>
      <c r="P39" s="9"/>
      <c r="Q39" s="1"/>
    </row>
    <row r="40" spans="1:17" ht="13.5">
      <c r="A40" s="19" t="s">
        <v>1</v>
      </c>
      <c r="B40" s="54" t="s">
        <v>2</v>
      </c>
      <c r="C40" s="166" t="s">
        <v>25</v>
      </c>
      <c r="D40" s="165"/>
      <c r="E40" s="166" t="s">
        <v>26</v>
      </c>
      <c r="F40" s="165"/>
      <c r="G40" s="166" t="s">
        <v>27</v>
      </c>
      <c r="H40" s="165"/>
      <c r="I40" s="166" t="s">
        <v>28</v>
      </c>
      <c r="J40" s="165"/>
      <c r="K40" s="166" t="s">
        <v>29</v>
      </c>
      <c r="L40" s="165"/>
      <c r="M40" s="166" t="s">
        <v>31</v>
      </c>
      <c r="N40" s="165"/>
      <c r="O40" s="30" t="s">
        <v>30</v>
      </c>
      <c r="P40" s="41" t="s">
        <v>32</v>
      </c>
      <c r="Q40" s="3"/>
    </row>
    <row r="41" spans="1:17" ht="14.25" thickBot="1">
      <c r="A41" s="10"/>
      <c r="B41" s="34"/>
      <c r="C41" s="63" t="s">
        <v>5</v>
      </c>
      <c r="D41" s="18" t="s">
        <v>6</v>
      </c>
      <c r="E41" s="63" t="s">
        <v>5</v>
      </c>
      <c r="F41" s="18" t="s">
        <v>6</v>
      </c>
      <c r="G41" s="63" t="s">
        <v>5</v>
      </c>
      <c r="H41" s="18" t="s">
        <v>6</v>
      </c>
      <c r="I41" s="63" t="s">
        <v>5</v>
      </c>
      <c r="J41" s="18" t="s">
        <v>6</v>
      </c>
      <c r="K41" s="62" t="s">
        <v>5</v>
      </c>
      <c r="L41" s="51" t="s">
        <v>6</v>
      </c>
      <c r="M41" s="61" t="s">
        <v>5</v>
      </c>
      <c r="N41" s="34" t="s">
        <v>6</v>
      </c>
      <c r="O41" s="60" t="s">
        <v>5</v>
      </c>
      <c r="P41" s="60" t="s">
        <v>5</v>
      </c>
      <c r="Q41" s="4"/>
    </row>
    <row r="42" spans="1:17" ht="14.25" thickBot="1">
      <c r="A42" s="11"/>
      <c r="B42" s="35" t="s">
        <v>7</v>
      </c>
      <c r="C42" s="125">
        <v>3574</v>
      </c>
      <c r="D42" s="108">
        <f>C42/'２００７年'!C42</f>
        <v>0.8216091954022988</v>
      </c>
      <c r="E42" s="146">
        <v>2425</v>
      </c>
      <c r="F42" s="108">
        <f>E42/'２００７年'!E42</f>
        <v>0.5805602106775197</v>
      </c>
      <c r="G42" s="125">
        <v>3287</v>
      </c>
      <c r="H42" s="108">
        <f>G42/'２００７年'!G42</f>
        <v>0.6770339855818743</v>
      </c>
      <c r="I42" s="151">
        <v>3864</v>
      </c>
      <c r="J42" s="108">
        <f>I42/'２００７年'!I42</f>
        <v>0.817431774910091</v>
      </c>
      <c r="K42" s="125">
        <v>6806</v>
      </c>
      <c r="L42" s="108">
        <f>K42/'２００７年'!K42</f>
        <v>1.5761926817971283</v>
      </c>
      <c r="M42" s="109">
        <f>SUM(O4+O42)</f>
        <v>51700</v>
      </c>
      <c r="N42" s="108">
        <f aca="true" t="shared" si="1" ref="N42:N75">M42/P42</f>
        <v>0.805245779079185</v>
      </c>
      <c r="O42" s="53">
        <f>SUM(P4+C42+E42+G42+I42+K42)</f>
        <v>24425</v>
      </c>
      <c r="P42" s="161">
        <f>'２００７年'!C4+'２００７年'!E4+'２００７年'!G4+'２００７年'!I4+'２００７年'!K4+'２００７年'!M4+'２００７年'!P4+'２００７年'!C42+'２００７年'!E42+'２００７年'!G42+'２００７年'!I42+'２００７年'!K42</f>
        <v>64204</v>
      </c>
      <c r="Q42" s="162"/>
    </row>
    <row r="43" spans="1:16" ht="14.25" thickBot="1">
      <c r="A43" s="11"/>
      <c r="B43" s="47" t="s">
        <v>8</v>
      </c>
      <c r="C43" s="127">
        <v>1656</v>
      </c>
      <c r="D43" s="155">
        <f>C43/'２００７年'!C43</f>
        <v>0.5583277140930546</v>
      </c>
      <c r="E43" s="127">
        <v>2672</v>
      </c>
      <c r="F43" s="155">
        <f>E43/'２００７年'!E43</f>
        <v>1.518181818181818</v>
      </c>
      <c r="G43" s="127">
        <v>2643</v>
      </c>
      <c r="H43" s="155">
        <f>G43/'２００７年'!G43</f>
        <v>1.1731025299600533</v>
      </c>
      <c r="I43" s="114">
        <v>2064</v>
      </c>
      <c r="J43" s="155">
        <f>I43/'２００７年'!I43</f>
        <v>0.7941515967679876</v>
      </c>
      <c r="K43" s="127">
        <v>1211</v>
      </c>
      <c r="L43" s="155">
        <f>K43/'２００７年'!K43</f>
        <v>0.40939824205544284</v>
      </c>
      <c r="M43" s="113">
        <f>SUM(O5+O43)</f>
        <v>28837</v>
      </c>
      <c r="N43" s="155">
        <f t="shared" si="1"/>
        <v>0.733243490642799</v>
      </c>
      <c r="O43" s="45">
        <f>SUM(P5+C43+E43+G43+I43+K43)</f>
        <v>12243</v>
      </c>
      <c r="P43" s="71">
        <f>'２００７年'!C5+'２００７年'!E5+'２００７年'!G5+'２００７年'!I5+'２００７年'!K5+'２００７年'!M5+'２００７年'!P5+'２００７年'!C43+'２００７年'!E43+'２００７年'!G43+'２００７年'!I43+'２００７年'!K43</f>
        <v>39328</v>
      </c>
    </row>
    <row r="44" spans="1:16" ht="14.25" thickBot="1">
      <c r="A44" s="11" t="s">
        <v>44</v>
      </c>
      <c r="B44" s="35" t="s">
        <v>9</v>
      </c>
      <c r="C44" s="124">
        <f>SUM(C42:C43)</f>
        <v>5230</v>
      </c>
      <c r="D44" s="155">
        <f>C44/'２００７年'!C44</f>
        <v>0.7148715144887917</v>
      </c>
      <c r="E44" s="113">
        <f>SUM(E42:E43)</f>
        <v>5097</v>
      </c>
      <c r="F44" s="155">
        <f>E44/'２００７年'!E44</f>
        <v>0.8585144012127337</v>
      </c>
      <c r="G44" s="124">
        <f>SUM(G42:G43)</f>
        <v>5930</v>
      </c>
      <c r="H44" s="155">
        <f>G44/'２００７年'!G44</f>
        <v>0.8342712436691052</v>
      </c>
      <c r="I44" s="138">
        <f>SUM(I42:I43)</f>
        <v>5928</v>
      </c>
      <c r="J44" s="155">
        <f>I44/'２００７年'!I44</f>
        <v>0.8091728091728092</v>
      </c>
      <c r="K44" s="124">
        <f>SUM(K42:K43)</f>
        <v>8017</v>
      </c>
      <c r="L44" s="155">
        <f>K44/'２００７年'!K44</f>
        <v>1.1018416712479384</v>
      </c>
      <c r="M44" s="117">
        <f>SUM(O6+O44)</f>
        <v>80537</v>
      </c>
      <c r="N44" s="121">
        <f t="shared" si="1"/>
        <v>0.7778947571765251</v>
      </c>
      <c r="O44" s="139">
        <f>SUM(O42:O43)</f>
        <v>36668</v>
      </c>
      <c r="P44" s="71">
        <f>'２００７年'!C6+'２００７年'!E6+'２００７年'!G6+'２００７年'!I6+'２００７年'!K6+'２００７年'!M6+'２００７年'!P6+'２００７年'!C44+'２００７年'!E44+'２００７年'!G44+'２００７年'!I44+'２００７年'!K44</f>
        <v>103532</v>
      </c>
    </row>
    <row r="45" spans="1:16" ht="13.5">
      <c r="A45" s="11"/>
      <c r="B45" s="47" t="s">
        <v>10</v>
      </c>
      <c r="C45" s="127">
        <v>14536</v>
      </c>
      <c r="D45" s="121">
        <f>C45/'２００７年'!C45</f>
        <v>0.862056695528407</v>
      </c>
      <c r="E45" s="145">
        <v>11326</v>
      </c>
      <c r="F45" s="121">
        <f>E45/'２００７年'!E45</f>
        <v>0.8154067674586033</v>
      </c>
      <c r="G45" s="114">
        <v>15710</v>
      </c>
      <c r="H45" s="121">
        <f>G45/'２００７年'!G45</f>
        <v>0.9983477376715811</v>
      </c>
      <c r="I45" s="114">
        <v>12996</v>
      </c>
      <c r="J45" s="121">
        <f>I45/'２００７年'!I45</f>
        <v>0.838884585592564</v>
      </c>
      <c r="K45" s="127">
        <v>16372</v>
      </c>
      <c r="L45" s="121">
        <f>K45/'２００７年'!K45</f>
        <v>1.0005500213897207</v>
      </c>
      <c r="M45" s="116">
        <f>SUM(O7+O45)</f>
        <v>188580</v>
      </c>
      <c r="N45" s="121">
        <f t="shared" si="1"/>
        <v>0.8938330355153831</v>
      </c>
      <c r="O45" s="45">
        <f>SUM(P7+C45+E45+G45+I45+K45)</f>
        <v>88479</v>
      </c>
      <c r="P45" s="71">
        <f>'２００７年'!C7+'２００７年'!E7+'２００７年'!G7+'２００７年'!I7+'２００７年'!K7+'２００７年'!M7+'２００７年'!P7+'２００７年'!C45+'２００７年'!E45+'２００７年'!G45+'２００７年'!I45+'２００７年'!K45</f>
        <v>210979</v>
      </c>
    </row>
    <row r="46" spans="1:16" ht="14.25" thickBot="1">
      <c r="A46" s="10"/>
      <c r="B46" s="34" t="s">
        <v>11</v>
      </c>
      <c r="C46" s="119">
        <f>C44/C45</f>
        <v>0.35979636763896533</v>
      </c>
      <c r="D46" s="8"/>
      <c r="E46" s="119">
        <f>E44/E45</f>
        <v>0.450026487727353</v>
      </c>
      <c r="F46" s="8"/>
      <c r="G46" s="119">
        <v>0.548</v>
      </c>
      <c r="H46" s="120"/>
      <c r="I46" s="140">
        <f>I44/I45</f>
        <v>0.45614035087719296</v>
      </c>
      <c r="J46" s="8"/>
      <c r="K46" s="119">
        <f>K44/K45</f>
        <v>0.4896774981676032</v>
      </c>
      <c r="L46" s="34"/>
      <c r="M46" s="119">
        <f>M44/M45</f>
        <v>0.4270707392088238</v>
      </c>
      <c r="N46" s="141" t="e">
        <f t="shared" si="1"/>
        <v>#DIV/0!</v>
      </c>
      <c r="O46" s="129">
        <f>O44/O45</f>
        <v>0.4144260219939195</v>
      </c>
      <c r="P46" s="70"/>
    </row>
    <row r="47" spans="1:16" ht="14.25" thickBot="1">
      <c r="A47" s="11"/>
      <c r="B47" s="37" t="s">
        <v>7</v>
      </c>
      <c r="C47" s="146">
        <v>4092</v>
      </c>
      <c r="D47" s="108">
        <f>C47/'２００７年'!C47</f>
        <v>0.6238755907912792</v>
      </c>
      <c r="E47" s="146">
        <v>4546</v>
      </c>
      <c r="F47" s="108">
        <f>E47/'２００７年'!E47</f>
        <v>0.6171599239750204</v>
      </c>
      <c r="G47" s="146">
        <v>5018</v>
      </c>
      <c r="H47" s="108">
        <f>G47/'２００７年'!G47</f>
        <v>0.8842290748898678</v>
      </c>
      <c r="I47" s="110">
        <v>4368</v>
      </c>
      <c r="J47" s="108">
        <f>I47/'２００７年'!I47</f>
        <v>0.5863087248322147</v>
      </c>
      <c r="K47" s="146">
        <v>6837</v>
      </c>
      <c r="L47" s="108">
        <f>K47/'２００７年'!K47</f>
        <v>0.8451174289245983</v>
      </c>
      <c r="M47" s="109">
        <f>SUM(O9+O47)</f>
        <v>68707</v>
      </c>
      <c r="N47" s="108">
        <f t="shared" si="1"/>
        <v>0.7777035745817581</v>
      </c>
      <c r="O47" s="40">
        <f>SUM(P9+C47+E47+G47+I47+K47)</f>
        <v>29999</v>
      </c>
      <c r="P47" s="71">
        <f>'２００７年'!C9+'２００７年'!E9+'２００７年'!G9+'２００７年'!I9+'２００７年'!K9+'２００７年'!M9+'２００７年'!P9+'２００７年'!C47+'２００７年'!E47+'２００７年'!G47+'２００７年'!I47+'２００７年'!K47</f>
        <v>88346</v>
      </c>
    </row>
    <row r="48" spans="1:16" ht="14.25" thickBot="1">
      <c r="A48" s="11"/>
      <c r="B48" s="35" t="s">
        <v>8</v>
      </c>
      <c r="C48" s="114">
        <v>1077</v>
      </c>
      <c r="D48" s="155">
        <f>C48/'２００７年'!C48</f>
        <v>0.9414335664335665</v>
      </c>
      <c r="E48" s="127">
        <v>630</v>
      </c>
      <c r="F48" s="155">
        <f>E48/'２００７年'!E48</f>
        <v>0.7325581395348837</v>
      </c>
      <c r="G48" s="125">
        <v>322</v>
      </c>
      <c r="H48" s="155">
        <f>G48/'２００７年'!G48</f>
        <v>0.4666666666666667</v>
      </c>
      <c r="I48" s="152">
        <v>200</v>
      </c>
      <c r="J48" s="155">
        <f>I48/'２００７年'!I48</f>
        <v>0.3081664098613251</v>
      </c>
      <c r="K48" s="125">
        <v>362</v>
      </c>
      <c r="L48" s="155">
        <f>K48/'２００７年'!K48</f>
        <v>0.7418032786885246</v>
      </c>
      <c r="M48" s="113">
        <f>SUM(O10+O48)</f>
        <v>7382</v>
      </c>
      <c r="N48" s="155">
        <f t="shared" si="1"/>
        <v>0.7253611083816449</v>
      </c>
      <c r="O48" s="59">
        <f>SUM(P10+C48+E48+G48+I48+K48)</f>
        <v>3325</v>
      </c>
      <c r="P48" s="71">
        <f>'２００７年'!C10+'２００７年'!E10+'２００７年'!G10+'２００７年'!I10+'２００７年'!K10+'２００７年'!M10+'２００７年'!P10+'２００７年'!C48+'２００７年'!E48+'２００７年'!G48+'２００７年'!I48+'２００７年'!K48</f>
        <v>10177</v>
      </c>
    </row>
    <row r="49" spans="1:16" ht="14.25" thickBot="1">
      <c r="A49" s="11" t="s">
        <v>45</v>
      </c>
      <c r="B49" s="47" t="s">
        <v>9</v>
      </c>
      <c r="C49" s="116">
        <f>SUM(C47:C48)</f>
        <v>5169</v>
      </c>
      <c r="D49" s="155">
        <f>C49/'２００７年'!C49</f>
        <v>0.6710372582110866</v>
      </c>
      <c r="E49" s="113">
        <f>SUM(E47:E48)</f>
        <v>5176</v>
      </c>
      <c r="F49" s="155">
        <f>E49/'２００７年'!E49</f>
        <v>0.6292244104060296</v>
      </c>
      <c r="G49" s="113">
        <f>SUM(G47:G48)</f>
        <v>5340</v>
      </c>
      <c r="H49" s="155">
        <f>G49/'２００７年'!G49</f>
        <v>0.8389630793401414</v>
      </c>
      <c r="I49" s="113">
        <f>SUM(I47:I48)</f>
        <v>4568</v>
      </c>
      <c r="J49" s="155">
        <f>I49/'２００７年'!I49</f>
        <v>0.5640202494135078</v>
      </c>
      <c r="K49" s="113">
        <f>SUM(K47:K48)</f>
        <v>7199</v>
      </c>
      <c r="L49" s="155">
        <f>K49/'２００７年'!K49</f>
        <v>0.8392399160643507</v>
      </c>
      <c r="M49" s="113">
        <f>SUM(O11+O49)</f>
        <v>76089</v>
      </c>
      <c r="N49" s="155">
        <f t="shared" si="1"/>
        <v>0.7722968240918364</v>
      </c>
      <c r="O49" s="142">
        <f>SUM(O47:O48)</f>
        <v>33324</v>
      </c>
      <c r="P49" s="71">
        <f>'２００７年'!C11+'２００７年'!E11+'２００７年'!G11+'２００７年'!I11+'２００７年'!K11+'２００７年'!M11+'２００７年'!P11+'２００７年'!C49+'２００７年'!E49+'２００７年'!G49+'２００７年'!I49+'２００７年'!K49</f>
        <v>98523</v>
      </c>
    </row>
    <row r="50" spans="1:16" ht="13.5">
      <c r="A50" s="11"/>
      <c r="B50" s="47" t="s">
        <v>10</v>
      </c>
      <c r="C50" s="127">
        <v>11043</v>
      </c>
      <c r="D50" s="121">
        <f>C50/'２００７年'!C50</f>
        <v>0.7695470383275261</v>
      </c>
      <c r="E50" s="145">
        <v>9727</v>
      </c>
      <c r="F50" s="121">
        <f>E50/'２００７年'!E50</f>
        <v>0.6352948860296519</v>
      </c>
      <c r="G50" s="127">
        <v>9913</v>
      </c>
      <c r="H50" s="121">
        <f>G50/'２００７年'!G50</f>
        <v>0.7884355364670326</v>
      </c>
      <c r="I50" s="114">
        <v>8395</v>
      </c>
      <c r="J50" s="121">
        <f>I50/'２００７年'!I50</f>
        <v>0.6298296946507616</v>
      </c>
      <c r="K50" s="113">
        <v>11415</v>
      </c>
      <c r="L50" s="121">
        <f>K50/'２００７年'!K50</f>
        <v>0.7517286796180441</v>
      </c>
      <c r="M50" s="116">
        <f>SUM(O12+O50)</f>
        <v>139090</v>
      </c>
      <c r="N50" s="121">
        <f t="shared" si="1"/>
        <v>0.7831732339328146</v>
      </c>
      <c r="O50" s="45">
        <f>SUM(P12+C50+E50+G50+I50+K50)</f>
        <v>61860</v>
      </c>
      <c r="P50" s="71">
        <f>'２００７年'!C12+'２００７年'!E12+'２００７年'!G12+'２００７年'!I12+'２００７年'!K12+'２００７年'!M12+'２００７年'!P12+'２００７年'!C50+'２００７年'!E50+'２００７年'!G50+'２００７年'!I50+'２００７年'!K50</f>
        <v>177598</v>
      </c>
    </row>
    <row r="51" spans="1:16" ht="14.25" thickBot="1">
      <c r="A51" s="10"/>
      <c r="B51" s="34" t="s">
        <v>11</v>
      </c>
      <c r="C51" s="119">
        <f>C49/C50</f>
        <v>0.4680793262700353</v>
      </c>
      <c r="D51" s="8"/>
      <c r="E51" s="119">
        <f>E49/E50</f>
        <v>0.5321270689832425</v>
      </c>
      <c r="F51" s="8"/>
      <c r="G51" s="119">
        <f>G49/G50</f>
        <v>0.5386865731867245</v>
      </c>
      <c r="H51" s="89"/>
      <c r="I51" s="140">
        <f>I49/I50</f>
        <v>0.5441334127456819</v>
      </c>
      <c r="J51" s="8"/>
      <c r="K51" s="119" t="s">
        <v>52</v>
      </c>
      <c r="L51" s="34"/>
      <c r="M51" s="119">
        <f>M49/M50</f>
        <v>0.5470486735207419</v>
      </c>
      <c r="N51" s="51"/>
      <c r="O51" s="129">
        <f>O49/O50</f>
        <v>0.5387002909796315</v>
      </c>
      <c r="P51" s="70"/>
    </row>
    <row r="52" spans="1:17" ht="14.25" thickBot="1">
      <c r="A52" s="11"/>
      <c r="B52" s="35" t="s">
        <v>7</v>
      </c>
      <c r="C52" s="125">
        <v>6521</v>
      </c>
      <c r="D52" s="108">
        <f>C52/'２００７年'!C52</f>
        <v>0.40904528917325306</v>
      </c>
      <c r="E52" s="146">
        <v>7480</v>
      </c>
      <c r="F52" s="108">
        <f>E52/'２００７年'!E52</f>
        <v>0.5048936888288896</v>
      </c>
      <c r="G52" s="125">
        <v>6999</v>
      </c>
      <c r="H52" s="108">
        <f>G52/'２００７年'!G52</f>
        <v>0.42438758185787046</v>
      </c>
      <c r="I52" s="131">
        <v>6525</v>
      </c>
      <c r="J52" s="108">
        <f>I52/'２００７年'!I52</f>
        <v>0.3313023610053313</v>
      </c>
      <c r="K52" s="125">
        <v>6967</v>
      </c>
      <c r="L52" s="108">
        <f>K52/'２００７年'!K52</f>
        <v>0.45559769814281975</v>
      </c>
      <c r="M52" s="109">
        <f>SUM(O14+O52)</f>
        <v>112863</v>
      </c>
      <c r="N52" s="108">
        <f t="shared" si="1"/>
        <v>0.5511103949373022</v>
      </c>
      <c r="O52" s="25">
        <f>SUM(P14+C52+E52+G52+I52+K52)</f>
        <v>44638</v>
      </c>
      <c r="P52" s="71">
        <f>'２００７年'!C14+'２００７年'!E14+'２００７年'!G14+'２００７年'!I14+'２００７年'!K14+'２００７年'!M14+'２００７年'!P14+'２００７年'!C52+'２００７年'!E52+'２００７年'!G52+'２００７年'!I52+'２００７年'!K52</f>
        <v>204792</v>
      </c>
      <c r="Q52" s="3"/>
    </row>
    <row r="53" spans="1:17" ht="14.25" thickBot="1">
      <c r="A53" s="11"/>
      <c r="B53" s="47" t="s">
        <v>8</v>
      </c>
      <c r="C53" s="127">
        <v>2989</v>
      </c>
      <c r="D53" s="155">
        <f>C53/'２００７年'!C53</f>
        <v>0.7804177545691906</v>
      </c>
      <c r="E53" s="127">
        <v>2960</v>
      </c>
      <c r="F53" s="121">
        <f>E53/'２００７年'!E53</f>
        <v>1.0489014883061658</v>
      </c>
      <c r="G53" s="127">
        <v>2310</v>
      </c>
      <c r="H53" s="121">
        <f>G53/'２００７年'!G53</f>
        <v>0.6218034993270525</v>
      </c>
      <c r="I53" s="132">
        <v>1258</v>
      </c>
      <c r="J53" s="155">
        <f>I53/'２００７年'!I53</f>
        <v>0.3904407200496586</v>
      </c>
      <c r="K53" s="127">
        <v>1567</v>
      </c>
      <c r="L53" s="155">
        <f>K53/'２００７年'!K53</f>
        <v>0.4809699201964395</v>
      </c>
      <c r="M53" s="113">
        <f>SUM(O15+O53)</f>
        <v>34749</v>
      </c>
      <c r="N53" s="155">
        <f t="shared" si="1"/>
        <v>0.7878519929261325</v>
      </c>
      <c r="O53" s="45">
        <f>SUM(P15+C53+E53+G53+I53+K53)</f>
        <v>14937</v>
      </c>
      <c r="P53" s="71">
        <f>'２００７年'!C15+'２００７年'!E15+'２００７年'!G15+'２００７年'!I15+'２００７年'!K15+'２００７年'!M15+'２００７年'!P15+'２００７年'!C53+'２００７年'!E53+'２００７年'!G53+'２００７年'!I53+'２００７年'!K53</f>
        <v>44106</v>
      </c>
      <c r="Q53" s="3"/>
    </row>
    <row r="54" spans="1:16" ht="14.25" thickBot="1">
      <c r="A54" s="11" t="s">
        <v>46</v>
      </c>
      <c r="B54" s="35" t="s">
        <v>9</v>
      </c>
      <c r="C54" s="124">
        <f>SUM(C52:C53)</f>
        <v>9510</v>
      </c>
      <c r="D54" s="155">
        <f>C54/'２００７年'!C54</f>
        <v>0.48098320857778676</v>
      </c>
      <c r="E54" s="113">
        <f>SUM(E52:E53)</f>
        <v>10440</v>
      </c>
      <c r="F54" s="121">
        <f>E54/'２００７年'!E54</f>
        <v>0.5919374043204627</v>
      </c>
      <c r="G54" s="124">
        <f>SUM(G52:G53)</f>
        <v>9309</v>
      </c>
      <c r="H54" s="121">
        <f>G54/'２００７年'!G54</f>
        <v>0.46068194190132133</v>
      </c>
      <c r="I54" s="133">
        <f>SUM(I52:I53)</f>
        <v>7783</v>
      </c>
      <c r="J54" s="155">
        <f>I54/'２００７年'!I54</f>
        <v>0.339616878299952</v>
      </c>
      <c r="K54" s="124">
        <f>SUM(K52:K53)</f>
        <v>8534</v>
      </c>
      <c r="L54" s="155">
        <f>K54/'２００７年'!K54</f>
        <v>0.4600539083557951</v>
      </c>
      <c r="M54" s="113">
        <f>SUM(O16+O54)</f>
        <v>147612</v>
      </c>
      <c r="N54" s="155">
        <f t="shared" si="1"/>
        <v>0.5930622182580816</v>
      </c>
      <c r="O54" s="139">
        <f>SUM(O52:O53)</f>
        <v>59575</v>
      </c>
      <c r="P54" s="71">
        <f>'２００７年'!C16+'２００７年'!E16+'２００７年'!G16+'２００７年'!I16+'２００７年'!K16+'２００７年'!M16+'２００７年'!P16+'２００７年'!C54+'２００７年'!E54+'２００７年'!G54+'２００７年'!I54+'２００７年'!K54</f>
        <v>248898</v>
      </c>
    </row>
    <row r="55" spans="1:17" ht="13.5">
      <c r="A55" s="11"/>
      <c r="B55" s="47" t="s">
        <v>10</v>
      </c>
      <c r="C55" s="113">
        <v>20524</v>
      </c>
      <c r="D55" s="121">
        <f>C55/'２００７年'!C55</f>
        <v>0.6262663249115098</v>
      </c>
      <c r="E55" s="127">
        <v>19750</v>
      </c>
      <c r="F55" s="121">
        <f>E55/'２００７年'!E55</f>
        <v>0.6280608026458055</v>
      </c>
      <c r="G55" s="127">
        <v>18241</v>
      </c>
      <c r="H55" s="121">
        <f>G55/'２００７年'!G55</f>
        <v>0.5737065576348482</v>
      </c>
      <c r="I55" s="132">
        <v>13880</v>
      </c>
      <c r="J55" s="121">
        <f>I55/'２００７年'!I55</f>
        <v>0.36912930163289187</v>
      </c>
      <c r="K55" s="127">
        <v>13747</v>
      </c>
      <c r="L55" s="121">
        <f>K55/'２００７年'!K55</f>
        <v>0.4330445739486533</v>
      </c>
      <c r="M55" s="116">
        <f>SUM(O17+O55)</f>
        <v>263872</v>
      </c>
      <c r="N55" s="121">
        <f t="shared" si="1"/>
        <v>0.657597061308306</v>
      </c>
      <c r="O55" s="45">
        <f>SUM(P17+C55+E55+G55+I55+K55)</f>
        <v>111930</v>
      </c>
      <c r="P55" s="71">
        <f>'２００７年'!C17+'２００７年'!E17+'２００７年'!G17+'２００７年'!I17+'２００７年'!K17+'２００７年'!M17+'２００７年'!P17+'２００７年'!C55+'２００７年'!E55+'２００７年'!G55+'２００７年'!I55+'２００７年'!K55</f>
        <v>401267</v>
      </c>
      <c r="Q55" s="3"/>
    </row>
    <row r="56" spans="1:16" ht="14.25" thickBot="1">
      <c r="A56" s="10"/>
      <c r="B56" s="34" t="s">
        <v>11</v>
      </c>
      <c r="C56" s="119" t="s">
        <v>52</v>
      </c>
      <c r="D56" s="8"/>
      <c r="E56" s="119">
        <f>E54/E55</f>
        <v>0.5286075949367088</v>
      </c>
      <c r="F56" s="8"/>
      <c r="G56" s="119">
        <f>G54/G55</f>
        <v>0.5103338632750397</v>
      </c>
      <c r="H56" s="8"/>
      <c r="I56" s="119">
        <f>I54/I55</f>
        <v>0.5607348703170029</v>
      </c>
      <c r="J56" s="8"/>
      <c r="K56" s="119">
        <f>K54/K55</f>
        <v>0.6207899905433912</v>
      </c>
      <c r="L56" s="34"/>
      <c r="M56" s="119">
        <f>M54/M55</f>
        <v>0.559407591559544</v>
      </c>
      <c r="N56" s="8"/>
      <c r="O56" s="129">
        <f>O54/O55</f>
        <v>0.5322523005449835</v>
      </c>
      <c r="P56" s="70"/>
    </row>
    <row r="57" spans="1:16" ht="14.25" thickBot="1">
      <c r="A57" s="11"/>
      <c r="B57" s="35" t="s">
        <v>7</v>
      </c>
      <c r="C57" s="125">
        <v>4313</v>
      </c>
      <c r="D57" s="108">
        <f>C57/'２００７年'!C57</f>
        <v>1.0188991259154263</v>
      </c>
      <c r="E57" s="146">
        <v>4319</v>
      </c>
      <c r="F57" s="108">
        <f>E57/'２００７年'!E57</f>
        <v>1.4372712146422628</v>
      </c>
      <c r="G57" s="125">
        <v>4325</v>
      </c>
      <c r="H57" s="108">
        <f>G57/'２００７年'!G57</f>
        <v>1.1195961687807403</v>
      </c>
      <c r="I57" s="131">
        <v>3116</v>
      </c>
      <c r="J57" s="108">
        <f>I57/'２００７年'!I57</f>
        <v>0.703862660944206</v>
      </c>
      <c r="K57" s="125">
        <v>2989</v>
      </c>
      <c r="L57" s="108">
        <f>K57/'２００７年'!K57</f>
        <v>1.1558391337973704</v>
      </c>
      <c r="M57" s="109">
        <f>SUM(O19+O57)</f>
        <v>41119</v>
      </c>
      <c r="N57" s="108">
        <f t="shared" si="1"/>
        <v>0.8347849036685141</v>
      </c>
      <c r="O57" s="53">
        <f>SUM(P19+C57+E57+G57+I57+K57)</f>
        <v>22380</v>
      </c>
      <c r="P57" s="71">
        <f>'２００７年'!C19+'２００７年'!E19+'２００７年'!G19+'２００７年'!I19+'２００７年'!K19+'２００７年'!M19+'２００７年'!P19+'２００７年'!C57+'２００７年'!E57+'２００７年'!G57+'２００７年'!I57+'２００７年'!K57</f>
        <v>49257</v>
      </c>
    </row>
    <row r="58" spans="1:17" ht="14.25" thickBot="1">
      <c r="A58" s="11"/>
      <c r="B58" s="47" t="s">
        <v>8</v>
      </c>
      <c r="C58" s="127">
        <v>785</v>
      </c>
      <c r="D58" s="155">
        <f>C58/'２００７年'!C58</f>
        <v>0.6118472330475448</v>
      </c>
      <c r="E58" s="127">
        <v>732</v>
      </c>
      <c r="F58" s="121">
        <f>E58/'２００７年'!E58</f>
        <v>1.2620689655172415</v>
      </c>
      <c r="G58" s="127">
        <v>451</v>
      </c>
      <c r="H58" s="121">
        <f>G58/'２００７年'!G58</f>
        <v>0.6992248062015504</v>
      </c>
      <c r="I58" s="132">
        <v>311</v>
      </c>
      <c r="J58" s="155">
        <f>I58/'２００７年'!I58</f>
        <v>0.3490460157126824</v>
      </c>
      <c r="K58" s="127">
        <v>438</v>
      </c>
      <c r="L58" s="155">
        <f>K58/'２００７年'!K58</f>
        <v>0.5214285714285715</v>
      </c>
      <c r="M58" s="113">
        <f>SUM(O20+O58)</f>
        <v>10068</v>
      </c>
      <c r="N58" s="155">
        <f t="shared" si="1"/>
        <v>0.9662188099808061</v>
      </c>
      <c r="O58" s="45">
        <f>SUM(P20+C58+E58+G58+I58+K58)</f>
        <v>4756</v>
      </c>
      <c r="P58" s="71">
        <f>'２００７年'!C20+'２００７年'!E20+'２００７年'!G20+'２００７年'!I20+'２００７年'!K20+'２００７年'!M20+'２００７年'!P20+'２００７年'!C58+'２００７年'!E58+'２００７年'!G58+'２００７年'!I58+'２００７年'!K58</f>
        <v>10420</v>
      </c>
      <c r="Q58" s="3"/>
    </row>
    <row r="59" spans="1:16" ht="14.25" thickBot="1">
      <c r="A59" s="11" t="s">
        <v>47</v>
      </c>
      <c r="B59" s="35" t="s">
        <v>9</v>
      </c>
      <c r="C59" s="124">
        <f>SUM(C57:C58)</f>
        <v>5098</v>
      </c>
      <c r="D59" s="155">
        <f>C59/'２００７年'!C59</f>
        <v>0.9242204496011602</v>
      </c>
      <c r="E59" s="113">
        <f>SUM(E57:E58)</f>
        <v>5051</v>
      </c>
      <c r="F59" s="121">
        <f>E59/'２００７年'!E59</f>
        <v>1.408926080892608</v>
      </c>
      <c r="G59" s="124">
        <f>SUM(G57:G58)</f>
        <v>4776</v>
      </c>
      <c r="H59" s="121">
        <f>G59/'２００７年'!G59</f>
        <v>1.059449866903283</v>
      </c>
      <c r="I59" s="133">
        <f>SUM(I57:I58)</f>
        <v>3427</v>
      </c>
      <c r="J59" s="155">
        <f>I59/'２００７年'!I59</f>
        <v>0.6444151936818353</v>
      </c>
      <c r="K59" s="124">
        <f>SUM(K57:K58)</f>
        <v>3427</v>
      </c>
      <c r="L59" s="155">
        <f>K59/'２００７年'!K59</f>
        <v>1.0002918855808522</v>
      </c>
      <c r="M59" s="113">
        <f>SUM(O21+O59)</f>
        <v>51187</v>
      </c>
      <c r="N59" s="155">
        <f t="shared" si="1"/>
        <v>0.8577341354290597</v>
      </c>
      <c r="O59" s="139">
        <f>SUM(O57:O58)</f>
        <v>27136</v>
      </c>
      <c r="P59" s="71">
        <f>'２００７年'!C21+'２００７年'!E21+'２００７年'!G21+'２００７年'!I21+'２００７年'!K21+'２００７年'!M21+'２００７年'!P21+'２００７年'!C59+'２００７年'!E59+'２００７年'!G59+'２００７年'!I59+'２００７年'!K59</f>
        <v>59677</v>
      </c>
    </row>
    <row r="60" spans="1:17" ht="13.5">
      <c r="A60" s="11"/>
      <c r="B60" s="47" t="s">
        <v>10</v>
      </c>
      <c r="C60" s="127">
        <v>13545</v>
      </c>
      <c r="D60" s="121">
        <f>C60/'２００７年'!C60</f>
        <v>1.3167104111986</v>
      </c>
      <c r="E60" s="145">
        <v>11358</v>
      </c>
      <c r="F60" s="121">
        <f>E60/'２００７年'!E60</f>
        <v>1.3725679758308158</v>
      </c>
      <c r="G60" s="127">
        <v>11119</v>
      </c>
      <c r="H60" s="121">
        <f>G60/'２００７年'!G60</f>
        <v>1.231612760301285</v>
      </c>
      <c r="I60" s="132">
        <v>8281</v>
      </c>
      <c r="J60" s="121">
        <f>I60/'２００７年'!I60</f>
        <v>0.7629445365763774</v>
      </c>
      <c r="K60" s="127">
        <v>7526</v>
      </c>
      <c r="L60" s="121">
        <f>K60/'２００７年'!K60</f>
        <v>0.830867741223228</v>
      </c>
      <c r="M60" s="116">
        <f>SUM(O22+O60)</f>
        <v>123947</v>
      </c>
      <c r="N60" s="121">
        <f t="shared" si="1"/>
        <v>1.0755366966904427</v>
      </c>
      <c r="O60" s="45">
        <f>SUM(P22+C60+E60+G60+I60+K60)</f>
        <v>65048</v>
      </c>
      <c r="P60" s="71">
        <f>'２００７年'!C22+'２００７年'!E22+'２００７年'!G22+'２００７年'!I22+'２００７年'!K22+'２００７年'!M22+'２００７年'!P22+'２００７年'!C60+'２００７年'!E60+'２００７年'!G60+'２００７年'!I60+'２００７年'!K60</f>
        <v>115242</v>
      </c>
      <c r="Q60" s="3"/>
    </row>
    <row r="61" spans="1:16" ht="14.25" thickBot="1">
      <c r="A61" s="10"/>
      <c r="B61" s="34" t="s">
        <v>11</v>
      </c>
      <c r="C61" s="119">
        <f>C59/C60</f>
        <v>0.376375046142488</v>
      </c>
      <c r="D61" s="8"/>
      <c r="E61" s="119">
        <f>E59/E60</f>
        <v>0.4447085754534249</v>
      </c>
      <c r="F61" s="8"/>
      <c r="G61" s="119">
        <f>G59/G60</f>
        <v>0.42953503012860866</v>
      </c>
      <c r="H61" s="8"/>
      <c r="I61" s="122">
        <f>I59/I60</f>
        <v>0.41383890834440284</v>
      </c>
      <c r="J61" s="34"/>
      <c r="K61" s="119">
        <f>K59/K60</f>
        <v>0.45535477013021525</v>
      </c>
      <c r="L61" s="34"/>
      <c r="M61" s="119">
        <f>M59/M60</f>
        <v>0.41297490056233715</v>
      </c>
      <c r="N61" s="8"/>
      <c r="O61" s="129">
        <f>O59/O60</f>
        <v>0.4171688599188292</v>
      </c>
      <c r="P61" s="157">
        <f>'２００７年'!C23</f>
        <v>0.597465034965035</v>
      </c>
    </row>
    <row r="62" spans="1:16" ht="14.25" thickBot="1">
      <c r="A62" s="11"/>
      <c r="B62" s="35" t="s">
        <v>7</v>
      </c>
      <c r="C62" s="49">
        <f>SUM(C52+C57)</f>
        <v>10834</v>
      </c>
      <c r="D62" s="108">
        <f>C62/'２００７年'!C62</f>
        <v>0.537001239157373</v>
      </c>
      <c r="E62" s="159">
        <f>SUM(E52+E57)</f>
        <v>11799</v>
      </c>
      <c r="F62" s="108">
        <f>E62/'２００７年'!E62</f>
        <v>0.6621212121212121</v>
      </c>
      <c r="G62" s="49">
        <f>SUM(G52+G57)</f>
        <v>11324</v>
      </c>
      <c r="H62" s="108">
        <f>G62/'２００７年'!G62</f>
        <v>0.5563252272169</v>
      </c>
      <c r="I62" s="49">
        <f>SUM(I52+I57)</f>
        <v>9641</v>
      </c>
      <c r="J62" s="108">
        <f>I62/'２００７年'!I62</f>
        <v>0.39967664372771744</v>
      </c>
      <c r="K62" s="49">
        <f>SUM(K52+K57)</f>
        <v>9956</v>
      </c>
      <c r="L62" s="108">
        <f>K62/'２００７年'!K62</f>
        <v>0.556885557668643</v>
      </c>
      <c r="M62" s="109">
        <f>SUM(O24+O62)</f>
        <v>153982</v>
      </c>
      <c r="N62" s="108">
        <f t="shared" si="1"/>
        <v>0.6061114194505784</v>
      </c>
      <c r="O62" s="25">
        <f>SUM(P24+C62+E62+G62+I62+K62)</f>
        <v>67018</v>
      </c>
      <c r="P62" s="71">
        <f>'２００７年'!C24+'２００７年'!E24+'２００７年'!G24+'２００７年'!I24+'２００７年'!K24+'２００７年'!M24+'２００７年'!P24+'２００７年'!C62+'２００７年'!E62+'２００７年'!G62+'２００７年'!I62+'２００７年'!K62</f>
        <v>254049</v>
      </c>
    </row>
    <row r="63" spans="1:17" ht="14.25" thickBot="1">
      <c r="A63" s="11"/>
      <c r="B63" s="47" t="s">
        <v>8</v>
      </c>
      <c r="C63" s="50">
        <f>SUM(C53+C58)</f>
        <v>3774</v>
      </c>
      <c r="D63" s="155">
        <f>C63/'２００７年'!C63</f>
        <v>0.7381185214159984</v>
      </c>
      <c r="E63" s="50">
        <f>SUM(E53+E58)</f>
        <v>3692</v>
      </c>
      <c r="F63" s="121">
        <f>E63/'２００７年'!E63</f>
        <v>1.085243974132863</v>
      </c>
      <c r="G63" s="50">
        <f>SUM(G53+G58)</f>
        <v>2761</v>
      </c>
      <c r="H63" s="121">
        <f>G63/'２００７年'!G63</f>
        <v>0.6332568807339449</v>
      </c>
      <c r="I63" s="50">
        <f>SUM(I53+I58)</f>
        <v>1569</v>
      </c>
      <c r="J63" s="155">
        <f>I63/'２００７年'!I63</f>
        <v>0.38147337709700946</v>
      </c>
      <c r="K63" s="50">
        <f>SUM(K53+K58)</f>
        <v>2005</v>
      </c>
      <c r="L63" s="155">
        <f>K63/'２００７年'!K63</f>
        <v>0.4892630551488531</v>
      </c>
      <c r="M63" s="113">
        <f>SUM(O25+O63)</f>
        <v>44817</v>
      </c>
      <c r="N63" s="155">
        <f t="shared" si="1"/>
        <v>0.8219381579429996</v>
      </c>
      <c r="O63" s="45">
        <f>SUM(P25+C63+E63+G63+I63+K63)</f>
        <v>19693</v>
      </c>
      <c r="P63" s="71">
        <f>'２００７年'!C25+'２００７年'!E25+'２００７年'!G25+'２００７年'!I25+'２００７年'!K25+'２００７年'!M25+'２００７年'!P25+'２００７年'!C63+'２００７年'!E63+'２００７年'!G63+'２００７年'!I63+'２００７年'!K63</f>
        <v>54526</v>
      </c>
      <c r="Q63" s="4"/>
    </row>
    <row r="64" spans="1:16" ht="14.25" thickBot="1">
      <c r="A64" s="11" t="s">
        <v>21</v>
      </c>
      <c r="B64" s="35" t="s">
        <v>9</v>
      </c>
      <c r="C64" s="49">
        <f>SUM(C54+C59)</f>
        <v>14608</v>
      </c>
      <c r="D64" s="155">
        <f>C64/'２００７年'!C64</f>
        <v>0.5776652957924707</v>
      </c>
      <c r="E64" s="50">
        <f>SUM(E54+E59)</f>
        <v>15491</v>
      </c>
      <c r="F64" s="155">
        <f>E64/'２００７年'!E64</f>
        <v>0.7299500518330034</v>
      </c>
      <c r="G64" s="49">
        <f>SUM(G54+G59)</f>
        <v>14085</v>
      </c>
      <c r="H64" s="121">
        <f>G64/'２００７年'!G64</f>
        <v>0.5698968237912199</v>
      </c>
      <c r="I64" s="49">
        <f>SUM(I54+I59)</f>
        <v>11210</v>
      </c>
      <c r="J64" s="155">
        <f>I64/'２００７年'!I64</f>
        <v>0.3970249690100939</v>
      </c>
      <c r="K64" s="49">
        <f>SUM(K54+K59)</f>
        <v>11961</v>
      </c>
      <c r="L64" s="155">
        <f>K64/'２００７年'!K64</f>
        <v>0.5442755733527485</v>
      </c>
      <c r="M64" s="113">
        <f>SUM(O26+O64)</f>
        <v>198799</v>
      </c>
      <c r="N64" s="155">
        <f t="shared" si="1"/>
        <v>0.6442485619379406</v>
      </c>
      <c r="O64" s="139">
        <f>SUM(O62:O63)</f>
        <v>86711</v>
      </c>
      <c r="P64" s="71">
        <f>'２００７年'!C26+'２００７年'!E26+'２００７年'!G26+'２００７年'!I26+'２００７年'!K26+'２００７年'!M26+'２００７年'!P26+'２００７年'!C64+'２００７年'!E64+'２００７年'!G64+'２００７年'!I64+'２００７年'!K64</f>
        <v>308575</v>
      </c>
    </row>
    <row r="65" spans="1:17" ht="13.5">
      <c r="A65" s="11"/>
      <c r="B65" s="47" t="s">
        <v>10</v>
      </c>
      <c r="C65" s="50">
        <f>SUM(C55+C60)</f>
        <v>34069</v>
      </c>
      <c r="D65" s="121">
        <f>C65/'２００７年'!C65</f>
        <v>0.7912167026637869</v>
      </c>
      <c r="E65" s="158">
        <v>0</v>
      </c>
      <c r="F65" s="121">
        <f>E65/'２００７年'!E65</f>
        <v>0</v>
      </c>
      <c r="G65" s="50">
        <f>SUM(G55+G60)</f>
        <v>29360</v>
      </c>
      <c r="H65" s="121">
        <f>G65/'２００７年'!G65</f>
        <v>0.7192024104058986</v>
      </c>
      <c r="I65" s="50">
        <f>SUM(I55+I60)</f>
        <v>22161</v>
      </c>
      <c r="J65" s="121">
        <f>I65/'２００７年'!I65</f>
        <v>0.4573427439326399</v>
      </c>
      <c r="K65" s="50">
        <f>SUM(K55+K60)</f>
        <v>21273</v>
      </c>
      <c r="L65" s="121">
        <f>K65/'２００７年'!K65</f>
        <v>0.521358723623263</v>
      </c>
      <c r="M65" s="128">
        <f>SUM(O27+O65)</f>
        <v>356711</v>
      </c>
      <c r="N65" s="155">
        <f t="shared" si="1"/>
        <v>0.6780881810612599</v>
      </c>
      <c r="O65" s="45">
        <f>SUM(P27+C65+E65+G65+I65+K65)</f>
        <v>145870</v>
      </c>
      <c r="P65" s="71">
        <f>'２００７年'!C27+'２００７年'!E27+'２００７年'!G27+'２００７年'!I27+'２００７年'!K27+'２００７年'!M27+'２００７年'!P27+'２００７年'!C65+'２００７年'!E65+'２００７年'!G65+'２００７年'!I65+'２００７年'!K65</f>
        <v>526054</v>
      </c>
      <c r="Q65" s="3"/>
    </row>
    <row r="66" spans="1:16" ht="14.25" thickBot="1">
      <c r="A66" s="10"/>
      <c r="B66" s="34" t="s">
        <v>11</v>
      </c>
      <c r="C66" s="119">
        <v>0</v>
      </c>
      <c r="D66" s="8"/>
      <c r="E66" s="119" t="e">
        <f>E64/E65</f>
        <v>#DIV/0!</v>
      </c>
      <c r="F66" s="8"/>
      <c r="G66" s="119">
        <f>G64/G65</f>
        <v>0.47973433242506813</v>
      </c>
      <c r="H66" s="8"/>
      <c r="I66" s="119">
        <f>I64/I65</f>
        <v>0.5058435991155634</v>
      </c>
      <c r="J66" s="8"/>
      <c r="K66" s="119">
        <f>K64/K65</f>
        <v>0.5622620222817656</v>
      </c>
      <c r="L66" s="34"/>
      <c r="M66" s="119">
        <f>M64/M65</f>
        <v>0.5573111005828247</v>
      </c>
      <c r="N66" s="121"/>
      <c r="O66" s="129">
        <f>O64/O65</f>
        <v>0.5944402550215946</v>
      </c>
      <c r="P66" s="157">
        <f>'２００７年'!C28</f>
        <v>0.6555655939437366</v>
      </c>
    </row>
    <row r="67" spans="1:16" ht="14.25" thickBot="1">
      <c r="A67" s="11"/>
      <c r="B67" s="35" t="s">
        <v>7</v>
      </c>
      <c r="C67" s="125">
        <v>2527</v>
      </c>
      <c r="D67" s="108">
        <f>C67/'２００７年'!C67</f>
        <v>0.9535849056603773</v>
      </c>
      <c r="E67" s="146">
        <v>1668</v>
      </c>
      <c r="F67" s="108">
        <f>E67/'２００７年'!E67</f>
        <v>0.6425269645608629</v>
      </c>
      <c r="G67" s="125">
        <v>1713</v>
      </c>
      <c r="H67" s="108">
        <f>G67/'２００７年'!G67</f>
        <v>0.5238532110091743</v>
      </c>
      <c r="I67" s="131">
        <v>895</v>
      </c>
      <c r="J67" s="108">
        <f>I67/'２００７年'!I67</f>
        <v>0.3726061615320566</v>
      </c>
      <c r="K67" s="125">
        <v>1358</v>
      </c>
      <c r="L67" s="108">
        <f>K67/'２００７年'!K67</f>
        <v>0.774230330672748</v>
      </c>
      <c r="M67" s="107">
        <f>SUM(O29+O67)</f>
        <v>22048</v>
      </c>
      <c r="N67" s="108">
        <f t="shared" si="1"/>
        <v>0.8250261936835803</v>
      </c>
      <c r="O67" s="25">
        <f>SUM(P29+C67+E67+G67+I67+K67)</f>
        <v>10444</v>
      </c>
      <c r="P67" s="71">
        <f>'２００７年'!C29+'２００７年'!E29+'２００７年'!G29+'２００７年'!I29+'２００７年'!K29+'２００７年'!M29+'２００７年'!P29+'２００７年'!C67+'２００７年'!E67+'２００７年'!G67+'２００７年'!I67+'２００７年'!K67</f>
        <v>26724</v>
      </c>
    </row>
    <row r="68" spans="1:17" ht="14.25" thickBot="1">
      <c r="A68" s="11"/>
      <c r="B68" s="47" t="s">
        <v>8</v>
      </c>
      <c r="C68" s="127">
        <v>3337</v>
      </c>
      <c r="D68" s="155">
        <f>C68/'２００７年'!C68</f>
        <v>1.0289855072463767</v>
      </c>
      <c r="E68" s="127">
        <v>2879</v>
      </c>
      <c r="F68" s="121">
        <f>E68/'２００７年'!E68</f>
        <v>0.9955048409405256</v>
      </c>
      <c r="G68" s="127">
        <v>2971</v>
      </c>
      <c r="H68" s="121">
        <f>G68/'２００７年'!G68</f>
        <v>0.8834374070770146</v>
      </c>
      <c r="I68" s="127">
        <v>2145</v>
      </c>
      <c r="J68" s="155">
        <f>I68/'２００７年'!I68</f>
        <v>0.7788671023965141</v>
      </c>
      <c r="K68" s="127">
        <v>1599</v>
      </c>
      <c r="L68" s="155">
        <f>K68/'２００７年'!K68</f>
        <v>0.553478712357217</v>
      </c>
      <c r="M68" s="128">
        <f>SUM(O30+O68)</f>
        <v>32977</v>
      </c>
      <c r="N68" s="155">
        <f t="shared" si="1"/>
        <v>0.900789423365839</v>
      </c>
      <c r="O68" s="45">
        <f>SUM(P30+C68+E68+G68+I68+K68)</f>
        <v>16176</v>
      </c>
      <c r="P68" s="71">
        <f>'２００７年'!C30+'２００７年'!E30+'２００７年'!G30+'２００７年'!I30+'２００７年'!K30+'２００７年'!M30+'２００７年'!P30+'２００７年'!C68+'２００７年'!E68+'２００７年'!G68+'２００７年'!I68+'２００７年'!K68</f>
        <v>36609</v>
      </c>
      <c r="Q68" s="3"/>
    </row>
    <row r="69" spans="1:16" ht="14.25" thickBot="1">
      <c r="A69" s="11" t="s">
        <v>48</v>
      </c>
      <c r="B69" s="35" t="s">
        <v>9</v>
      </c>
      <c r="C69" s="124">
        <f>SUM(C67:C68)</f>
        <v>5864</v>
      </c>
      <c r="D69" s="155">
        <f>C69/'２００７年'!C69</f>
        <v>0.9950789071780078</v>
      </c>
      <c r="E69" s="124">
        <f>SUM(E67:E68)</f>
        <v>4547</v>
      </c>
      <c r="F69" s="121">
        <f>E69/'２００７年'!E69</f>
        <v>0.8285349854227405</v>
      </c>
      <c r="G69" s="124">
        <f>SUM(G67:G68)</f>
        <v>4684</v>
      </c>
      <c r="H69" s="121">
        <f>G69/'２００７年'!G69</f>
        <v>0.7061661390019599</v>
      </c>
      <c r="I69" s="124">
        <f>SUM(I67:I68)</f>
        <v>3040</v>
      </c>
      <c r="J69" s="155">
        <f>I69/'２００７年'!I69</f>
        <v>0.5896043444530644</v>
      </c>
      <c r="K69" s="124">
        <f>SUM(K67:K68)</f>
        <v>2957</v>
      </c>
      <c r="L69" s="155">
        <f>K69/'２００７年'!K69</f>
        <v>0.6368727116088736</v>
      </c>
      <c r="M69" s="128">
        <f>SUM(O31+O69)</f>
        <v>55025</v>
      </c>
      <c r="N69" s="155">
        <f t="shared" si="1"/>
        <v>0.8688203622124328</v>
      </c>
      <c r="O69" s="139">
        <f>SUM(O67:O68)</f>
        <v>26620</v>
      </c>
      <c r="P69" s="71">
        <f>'２００７年'!C31+'２００７年'!E31+'２００７年'!G31+'２００７年'!I31+'２００７年'!K31+'２００７年'!M31+'２００７年'!P31+'２００７年'!C69+'２００７年'!E69+'２００７年'!G69+'２００７年'!I69+'２００７年'!K69</f>
        <v>63333</v>
      </c>
    </row>
    <row r="70" spans="1:17" ht="13.5">
      <c r="A70" s="11"/>
      <c r="B70" s="47" t="s">
        <v>10</v>
      </c>
      <c r="C70" s="127">
        <v>8577</v>
      </c>
      <c r="D70" s="121">
        <f>C70/'２００７年'!C70</f>
        <v>1.0038623595505618</v>
      </c>
      <c r="E70" s="127">
        <v>7379</v>
      </c>
      <c r="F70" s="121">
        <f>E70/'２００７年'!E70</f>
        <v>0.8538532747049294</v>
      </c>
      <c r="G70" s="127">
        <v>6142</v>
      </c>
      <c r="H70" s="121">
        <f>G70/'２００７年'!G70</f>
        <v>0.5582621341574259</v>
      </c>
      <c r="I70" s="127">
        <v>4164</v>
      </c>
      <c r="J70" s="155">
        <f>I70/'２００７年'!I70</f>
        <v>0.4717344511158944</v>
      </c>
      <c r="K70" s="127">
        <v>3791</v>
      </c>
      <c r="L70" s="121">
        <f>K70/'２００７年'!K70</f>
        <v>0.47829926823113805</v>
      </c>
      <c r="M70" s="116">
        <f>SUM(O32+O70)</f>
        <v>85146</v>
      </c>
      <c r="N70" s="121">
        <f t="shared" si="1"/>
        <v>0.8516643994558694</v>
      </c>
      <c r="O70" s="45">
        <f>SUM(P32+C70+E70+G70+I70+K70)</f>
        <v>39857</v>
      </c>
      <c r="P70" s="71">
        <f>'２００７年'!C32+'２００７年'!E32+'２００７年'!G32+'２００７年'!I32+'２００７年'!K32+'２００７年'!M32+'２００７年'!P32+'２００７年'!C70+'２００７年'!E70+'２００７年'!G70+'２００７年'!I70+'２００７年'!K70</f>
        <v>99976</v>
      </c>
      <c r="Q70" s="3"/>
    </row>
    <row r="71" spans="1:16" ht="14.25" thickBot="1">
      <c r="A71" s="10"/>
      <c r="B71" s="34" t="s">
        <v>11</v>
      </c>
      <c r="C71" s="119">
        <f>C69/C70</f>
        <v>0.6836889355252419</v>
      </c>
      <c r="D71" s="8"/>
      <c r="E71" s="119">
        <f>E69/E70</f>
        <v>0.6162081582870308</v>
      </c>
      <c r="F71" s="34"/>
      <c r="G71" s="119" t="s">
        <v>55</v>
      </c>
      <c r="H71" s="8"/>
      <c r="I71" s="119">
        <f>I69/I70</f>
        <v>0.7300672430355427</v>
      </c>
      <c r="J71" s="121"/>
      <c r="K71" s="119" t="s">
        <v>52</v>
      </c>
      <c r="L71" s="121" t="e">
        <f>K71/'2006年'!K71</f>
        <v>#VALUE!</v>
      </c>
      <c r="M71" s="119">
        <f>M69/M70</f>
        <v>0.6462429239189157</v>
      </c>
      <c r="N71" s="51"/>
      <c r="O71" s="129">
        <f>O69/O70</f>
        <v>0.667887698522217</v>
      </c>
      <c r="P71" s="157">
        <f>'２００７年'!C33</f>
        <v>0.7605076644140432</v>
      </c>
    </row>
    <row r="72" spans="1:16" ht="14.25" thickBot="1">
      <c r="A72" s="87"/>
      <c r="B72" s="35" t="s">
        <v>7</v>
      </c>
      <c r="C72" s="135">
        <v>20144</v>
      </c>
      <c r="D72" s="108">
        <f>C72/'２００７年'!C72</f>
        <v>0.5931684334511189</v>
      </c>
      <c r="E72" s="135">
        <v>16308</v>
      </c>
      <c r="F72" s="108">
        <f>E72/'２００７年'!E72</f>
        <v>0.4421549223219369</v>
      </c>
      <c r="G72" s="125">
        <v>20974</v>
      </c>
      <c r="H72" s="108">
        <f>G72/'２００７年'!G72</f>
        <v>0.5099192842555674</v>
      </c>
      <c r="I72" s="135">
        <v>26344</v>
      </c>
      <c r="J72" s="108">
        <f>I72/'２００７年'!I72</f>
        <v>0.7343479957629481</v>
      </c>
      <c r="K72" s="135">
        <v>28310</v>
      </c>
      <c r="L72" s="108">
        <f>K72/'２００７年'!K72</f>
        <v>0.7436887592928259</v>
      </c>
      <c r="M72" s="107">
        <f>SUM(O34+O72)</f>
        <v>324704</v>
      </c>
      <c r="N72" s="108">
        <f t="shared" si="1"/>
        <v>0.7169678836790797</v>
      </c>
      <c r="O72" s="25">
        <f>SUM(P34+C72+E72+G72+I72+K72)</f>
        <v>134240</v>
      </c>
      <c r="P72" s="71">
        <f>'２００７年'!C34+'２００７年'!E34+'２００７年'!G34+'２００７年'!I34+'２００７年'!K34+'２００７年'!M34+'２００７年'!P34+'２００７年'!C72+'２００７年'!E72+'２００７年'!G72+'２００７年'!I72+'２００７年'!K72</f>
        <v>452885</v>
      </c>
    </row>
    <row r="73" spans="1:16" ht="14.25" thickBot="1">
      <c r="A73" s="11"/>
      <c r="B73" s="47" t="s">
        <v>8</v>
      </c>
      <c r="C73" s="127">
        <v>4773</v>
      </c>
      <c r="D73" s="155">
        <f>C73/'２００７年'!C73</f>
        <v>0.7565382786495483</v>
      </c>
      <c r="E73" s="127">
        <v>3636</v>
      </c>
      <c r="F73" s="121">
        <f>E73/'２００７年'!E73</f>
        <v>0.4932844932844933</v>
      </c>
      <c r="G73" s="127">
        <v>4253</v>
      </c>
      <c r="H73" s="121">
        <f>G73/'２００７年'!G73</f>
        <v>0.9136412459720731</v>
      </c>
      <c r="I73" s="127">
        <v>4075</v>
      </c>
      <c r="J73" s="155">
        <f>I73/'２００７年'!I73</f>
        <v>0.769739327540612</v>
      </c>
      <c r="K73" s="127">
        <v>4064</v>
      </c>
      <c r="L73" s="155">
        <f>K73/'２００７年'!K73</f>
        <v>0.6893977947413062</v>
      </c>
      <c r="M73" s="128">
        <f>SUM(O35+O73)</f>
        <v>57957</v>
      </c>
      <c r="N73" s="155">
        <f t="shared" si="1"/>
        <v>0.7334936404480162</v>
      </c>
      <c r="O73" s="45">
        <f>SUM(P35+C73+E73+G73+I73+K73)</f>
        <v>26355</v>
      </c>
      <c r="P73" s="71">
        <f>'２００７年'!C35+'２００７年'!E35+'２００７年'!G35+'２００７年'!I35+'２００７年'!K35+'２００７年'!M35+'２００７年'!P35+'２００７年'!C73+'２００７年'!E73+'２００７年'!G73+'２００７年'!I73+'２００７年'!K73</f>
        <v>79015</v>
      </c>
    </row>
    <row r="74" spans="1:16" ht="14.25" thickBot="1">
      <c r="A74" s="11" t="s">
        <v>49</v>
      </c>
      <c r="B74" s="35" t="s">
        <v>9</v>
      </c>
      <c r="C74" s="124">
        <f>SUM(C72:C73)</f>
        <v>24917</v>
      </c>
      <c r="D74" s="155">
        <f>C74/'２００７年'!C74</f>
        <v>0.6187638133551864</v>
      </c>
      <c r="E74" s="124">
        <f>SUM(E72:E73)</f>
        <v>19944</v>
      </c>
      <c r="F74" s="121">
        <f>E74/'２００７年'!E74</f>
        <v>0.45067112577394136</v>
      </c>
      <c r="G74" s="124">
        <f>SUM(G72:G73)</f>
        <v>25227</v>
      </c>
      <c r="H74" s="121">
        <f>G74/'２００７年'!G74</f>
        <v>0.5509642474938301</v>
      </c>
      <c r="I74" s="124">
        <f>SUM(I72:I73)</f>
        <v>30419</v>
      </c>
      <c r="J74" s="155">
        <f>I74/'２００７年'!I74</f>
        <v>0.7388991449669646</v>
      </c>
      <c r="K74" s="124">
        <f>SUM(K72:K73)</f>
        <v>32374</v>
      </c>
      <c r="L74" s="155">
        <f>K74/'２００７年'!K74</f>
        <v>0.7364087166188982</v>
      </c>
      <c r="M74" s="128">
        <f>SUM(O36+O74)</f>
        <v>382661</v>
      </c>
      <c r="N74" s="155">
        <f t="shared" si="1"/>
        <v>0.7194228238390675</v>
      </c>
      <c r="O74" s="139">
        <f>SUM(O72:O73)</f>
        <v>160595</v>
      </c>
      <c r="P74" s="71">
        <f>'２００７年'!C36+'２００７年'!E36+'２００７年'!G36+'２００７年'!I36+'２００７年'!K36+'２００７年'!M36+'２００７年'!P36+'２００７年'!C74+'２００７年'!E74+'２００７年'!G74+'２００７年'!I74+'２００７年'!K74</f>
        <v>531900</v>
      </c>
    </row>
    <row r="75" spans="1:17" ht="13.5">
      <c r="A75" s="11"/>
      <c r="B75" s="47" t="s">
        <v>10</v>
      </c>
      <c r="C75" s="127">
        <v>45180</v>
      </c>
      <c r="D75" s="121">
        <f>C75/'２００７年'!C75</f>
        <v>0.6101447709593777</v>
      </c>
      <c r="E75" s="127">
        <v>40075</v>
      </c>
      <c r="F75" s="121">
        <f>E75/'２００７年'!E75</f>
        <v>0.5308579830708297</v>
      </c>
      <c r="G75" s="127">
        <v>44072</v>
      </c>
      <c r="H75" s="121">
        <f>G75/'２００７年'!G75</f>
        <v>0.5641721498246243</v>
      </c>
      <c r="I75" s="127">
        <v>47313</v>
      </c>
      <c r="J75" s="121">
        <f>I75/'２００７年'!I75</f>
        <v>0.6807919766320848</v>
      </c>
      <c r="K75" s="127">
        <v>46561</v>
      </c>
      <c r="L75" s="121">
        <f>K75/'２００７年'!K75</f>
        <v>0.6540936165430434</v>
      </c>
      <c r="M75" s="128">
        <f>SUM(O37+O75)</f>
        <v>594534</v>
      </c>
      <c r="N75" s="121">
        <f t="shared" si="1"/>
        <v>0.689546630171304</v>
      </c>
      <c r="O75" s="45">
        <f>SUM(P37+C75+E75+G75+I75+K75)</f>
        <v>270719</v>
      </c>
      <c r="P75" s="71">
        <f>'２００７年'!C37+'２００７年'!E37+'２００７年'!G37+'２００７年'!I37+'２００７年'!K37+'２００７年'!M37+'２００７年'!P37+'２００７年'!C75+'２００７年'!E75+'２００７年'!G75+'２００７年'!I75+'２００７年'!K75</f>
        <v>862210</v>
      </c>
      <c r="Q75" s="3"/>
    </row>
    <row r="76" spans="1:17" ht="14.25" thickBot="1">
      <c r="A76" s="10"/>
      <c r="B76" s="34" t="s">
        <v>11</v>
      </c>
      <c r="C76" s="119">
        <f>C74/C75</f>
        <v>0.5515050907481186</v>
      </c>
      <c r="D76" s="34"/>
      <c r="E76" s="119">
        <f>E74/E75</f>
        <v>0.49766687461010606</v>
      </c>
      <c r="F76" s="34"/>
      <c r="G76" s="119">
        <f>G74/G75</f>
        <v>0.5724042475948448</v>
      </c>
      <c r="H76" s="34"/>
      <c r="I76" s="119">
        <f>I74/I75</f>
        <v>0.6429311182972968</v>
      </c>
      <c r="J76" s="34"/>
      <c r="K76" s="119">
        <f>K74/K75</f>
        <v>0.6953029359335066</v>
      </c>
      <c r="L76" s="34"/>
      <c r="M76" s="119">
        <f>M74/M75</f>
        <v>0.6436318192063027</v>
      </c>
      <c r="N76" s="34"/>
      <c r="O76" s="129">
        <f>O74/O75</f>
        <v>0.5932165825080619</v>
      </c>
      <c r="P76" s="157">
        <f>'２００７年'!C38</f>
        <v>0.6986454514728441</v>
      </c>
      <c r="Q76" s="4"/>
    </row>
    <row r="80" ht="13.5">
      <c r="P80" s="4"/>
    </row>
  </sheetData>
  <mergeCells count="14">
    <mergeCell ref="A1:N1"/>
    <mergeCell ref="C2:D2"/>
    <mergeCell ref="E2:F2"/>
    <mergeCell ref="G2:H2"/>
    <mergeCell ref="I2:J2"/>
    <mergeCell ref="K2:L2"/>
    <mergeCell ref="M2:N2"/>
    <mergeCell ref="P2:Q2"/>
    <mergeCell ref="C40:D40"/>
    <mergeCell ref="E40:F40"/>
    <mergeCell ref="G40:H40"/>
    <mergeCell ref="I40:J40"/>
    <mergeCell ref="K40:L40"/>
    <mergeCell ref="M40:N40"/>
  </mergeCells>
  <printOptions/>
  <pageMargins left="0.1968503937007874" right="0" top="0.7874015748031497" bottom="0" header="0.5118110236220472" footer="0.5118110236220472"/>
  <pageSetup orientation="portrait" paperSize="9" scale="65" r:id="rId1"/>
  <ignoredErrors>
    <ignoredError sqref="D2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音無　保</dc:creator>
  <cp:keywords/>
  <dc:description/>
  <cp:lastModifiedBy>音無　保</cp:lastModifiedBy>
  <cp:lastPrinted>2009-04-06T07:38:55Z</cp:lastPrinted>
  <dcterms:created xsi:type="dcterms:W3CDTF">2003-07-06T02:52:34Z</dcterms:created>
  <dcterms:modified xsi:type="dcterms:W3CDTF">2009-04-06T07:39:48Z</dcterms:modified>
  <cp:category/>
  <cp:version/>
  <cp:contentType/>
  <cp:contentStatus/>
</cp:coreProperties>
</file>